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01.inet-kuki.local\Public\0105福祉部\05介護保険課\保険料・給付係\ホームページ関係\事業者向け\"/>
    </mc:Choice>
  </mc:AlternateContent>
  <bookViews>
    <workbookView xWindow="0" yWindow="0" windowWidth="20490" windowHeight="7530"/>
  </bookViews>
  <sheets>
    <sheet name="【記載例】居宅介護支援" sheetId="7" r:id="rId1"/>
    <sheet name="【記載例】シフト記号表（勤務時間帯）" sheetId="4" r:id="rId2"/>
    <sheet name="居宅介護支援"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【記載例】居宅介護支援!$A$1:$BG$73</definedName>
    <definedName name="_xlnm.Print_Area" localSheetId="3">'シフト記号表（勤務時間帯）'!$A$1:$U$38</definedName>
    <definedName name="_xlnm.Print_Area" localSheetId="4">記入方法!$B$1:$S$61</definedName>
    <definedName name="_xlnm.Print_Area" localSheetId="2">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61" i="7"/>
  <c r="F61" i="7"/>
  <c r="I67" i="7" l="1"/>
  <c r="D72" i="7"/>
  <c r="I67" i="1"/>
  <c r="D7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2" i="7"/>
  <c r="AX20" i="7"/>
  <c r="F58"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Z22" i="7"/>
  <c r="AZ20" i="7"/>
  <c r="H58" i="7" s="1"/>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N25" i="7" l="1"/>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4" i="7" l="1"/>
  <c r="AX18" i="7"/>
  <c r="F59" i="7" s="1"/>
  <c r="AX20" i="1"/>
  <c r="F58" i="1" s="1"/>
  <c r="F62" i="1" s="1"/>
  <c r="AX18" i="1"/>
  <c r="AX22" i="1"/>
  <c r="AX16" i="1"/>
  <c r="F60" i="7" l="1"/>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H58" i="1" s="1"/>
  <c r="H62" i="1" s="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<sst xmlns="http://schemas.openxmlformats.org/spreadsheetml/2006/main" count="923" uniqueCount="207">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</sst>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19</xdr:col>
      <xdr:colOff>419100</xdr:colOff>
      <xdr:row>53</xdr:row>
      <xdr:rowOff>0</xdr:rowOff>
    </xdr:from>
    <xdr:to>
      <xdr:col>41</xdr:col>
      <xdr:colOff>304800</xdr:colOff>
      <xdr:row>62</xdr:row>
      <xdr:rowOff>215900</xdr:rowOff>
    </xdr:to>
    <xdr:sp macro="" textlink="">
      <xdr:nvSpPr>
        <xdr:cNvPr id="7" name="正方形/長方形 6"/>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20</xdr:col>
      <xdr:colOff>0</xdr:colOff>
      <xdr:row>53</xdr:row>
      <xdr:rowOff>0</xdr:rowOff>
    </xdr:from>
    <xdr:to>
      <xdr:col>42</xdr:col>
      <xdr:colOff>63500</xdr:colOff>
      <xdr:row>62</xdr:row>
      <xdr:rowOff>215900</xdr:rowOff>
    </xdr:to>
    <xdr:sp macro="" textlink="">
      <xdr:nvSpPr>
        <xdr:cNvPr id="7" name="正方形/長方形 6"/>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5">
        <v>8</v>
      </c>
      <c r="AT5" s="156"/>
      <c r="AU5" s="67" t="s">
        <v>57</v>
      </c>
      <c r="AV5" s="66"/>
      <c r="AW5" s="155">
        <v>40</v>
      </c>
      <c r="AX5" s="156"/>
      <c r="AY5" s="67" t="s">
        <v>58</v>
      </c>
      <c r="AZ5" s="66"/>
      <c r="BA5" s="155">
        <v>160</v>
      </c>
      <c r="BB5" s="156"/>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7">
        <v>0.375</v>
      </c>
      <c r="L6" s="157"/>
      <c r="M6" s="157"/>
      <c r="N6" s="64" t="s">
        <v>50</v>
      </c>
      <c r="O6" s="157">
        <v>0.75</v>
      </c>
      <c r="P6" s="157"/>
      <c r="Q6" s="157"/>
      <c r="R6" s="60" t="s">
        <v>103</v>
      </c>
      <c r="S6" s="158">
        <f>(O6-K6)*24</f>
        <v>9</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t="s">
        <v>162</v>
      </c>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0">
        <v>100</v>
      </c>
      <c r="BB9" s="171"/>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104"/>
      <c r="Q11" s="104"/>
      <c r="R11" s="104"/>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101"/>
      <c r="Q12" s="101"/>
      <c r="R12" s="101"/>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t="s">
        <v>2</v>
      </c>
      <c r="D16" s="242"/>
      <c r="E16" s="243" t="s">
        <v>168</v>
      </c>
      <c r="F16" s="244"/>
      <c r="G16" s="227" t="s">
        <v>173</v>
      </c>
      <c r="H16" s="228"/>
      <c r="I16" s="228"/>
      <c r="J16" s="228"/>
      <c r="K16" s="229"/>
      <c r="L16" s="245" t="s">
        <v>144</v>
      </c>
      <c r="M16" s="246"/>
      <c r="N16" s="246"/>
      <c r="O16" s="247"/>
      <c r="P16" s="248" t="s">
        <v>55</v>
      </c>
      <c r="Q16" s="249"/>
      <c r="R16" s="250"/>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2">
        <f>IF($BC$3="計画",SUM(S17:AT17),IF($BC$3="実績",SUM(S17:AW17),""))</f>
        <v>80</v>
      </c>
      <c r="AY16" s="203"/>
      <c r="AZ16" s="206">
        <f>IF($BC$3="計画",AX16/4,IF($BC$3="実績",AX16/($BA$7/7),""))</f>
        <v>20</v>
      </c>
      <c r="BA16" s="207"/>
      <c r="BB16" s="210" t="s">
        <v>174</v>
      </c>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4"/>
      <c r="AY17" s="205"/>
      <c r="AZ17" s="208"/>
      <c r="BA17" s="209"/>
      <c r="BB17" s="213"/>
      <c r="BC17" s="214"/>
      <c r="BD17" s="214"/>
      <c r="BE17" s="214"/>
      <c r="BF17" s="214"/>
      <c r="BG17" s="215"/>
    </row>
    <row r="18" spans="2:59" ht="20.25" customHeight="1" x14ac:dyDescent="0.4">
      <c r="B18" s="219">
        <f>B16+1</f>
        <v>2</v>
      </c>
      <c r="C18" s="220" t="s">
        <v>174</v>
      </c>
      <c r="D18" s="221"/>
      <c r="E18" s="223" t="s">
        <v>168</v>
      </c>
      <c r="F18" s="224"/>
      <c r="G18" s="227" t="s">
        <v>173</v>
      </c>
      <c r="H18" s="228"/>
      <c r="I18" s="228"/>
      <c r="J18" s="228"/>
      <c r="K18" s="229"/>
      <c r="L18" s="231" t="s">
        <v>144</v>
      </c>
      <c r="M18" s="232"/>
      <c r="N18" s="232"/>
      <c r="O18" s="233"/>
      <c r="P18" s="237" t="s">
        <v>55</v>
      </c>
      <c r="Q18" s="238"/>
      <c r="R18" s="239"/>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4">
        <f>IF($BC$3="計画",SUM(S19:AT19),IF($BC$3="実績",SUM(S19:AW19),""))</f>
        <v>80</v>
      </c>
      <c r="AY18" s="205"/>
      <c r="AZ18" s="208">
        <f>IF($BC$3="計画",AX18/4,IF($BC$3="実績",AX18/($BA$7/7),""))</f>
        <v>20</v>
      </c>
      <c r="BA18" s="209"/>
      <c r="BB18" s="251" t="s">
        <v>170</v>
      </c>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4"/>
      <c r="AY19" s="205"/>
      <c r="AZ19" s="208"/>
      <c r="BA19" s="209"/>
      <c r="BB19" s="213"/>
      <c r="BC19" s="214"/>
      <c r="BD19" s="214"/>
      <c r="BE19" s="214"/>
      <c r="BF19" s="214"/>
      <c r="BG19" s="215"/>
    </row>
    <row r="20" spans="2:59" ht="20.25" customHeight="1" x14ac:dyDescent="0.4">
      <c r="B20" s="219">
        <f t="shared" ref="B20" si="1">B18+1</f>
        <v>3</v>
      </c>
      <c r="C20" s="220" t="s">
        <v>174</v>
      </c>
      <c r="D20" s="221"/>
      <c r="E20" s="254" t="s">
        <v>143</v>
      </c>
      <c r="F20" s="221"/>
      <c r="G20" s="227" t="s">
        <v>174</v>
      </c>
      <c r="H20" s="228"/>
      <c r="I20" s="228"/>
      <c r="J20" s="228"/>
      <c r="K20" s="229"/>
      <c r="L20" s="256" t="s">
        <v>163</v>
      </c>
      <c r="M20" s="257"/>
      <c r="N20" s="257"/>
      <c r="O20" s="258"/>
      <c r="P20" s="237" t="s">
        <v>55</v>
      </c>
      <c r="Q20" s="238"/>
      <c r="R20" s="239"/>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4">
        <f>IF($BC$3="計画",SUM(S21:AT21),IF($BC$3="実績",SUM(S21:AW21),""))</f>
        <v>159.99999999999997</v>
      </c>
      <c r="AY20" s="205"/>
      <c r="AZ20" s="208">
        <f>IF($BC$3="計画",AX20/4,IF($BC$3="実績",AX20/($BA$7/7),""))</f>
        <v>39.999999999999993</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4"/>
      <c r="AY21" s="205"/>
      <c r="AZ21" s="208"/>
      <c r="BA21" s="209"/>
      <c r="BB21" s="213"/>
      <c r="BC21" s="214"/>
      <c r="BD21" s="214"/>
      <c r="BE21" s="214"/>
      <c r="BF21" s="214"/>
      <c r="BG21" s="215"/>
    </row>
    <row r="22" spans="2:59" ht="20.25" customHeight="1" x14ac:dyDescent="0.4">
      <c r="B22" s="219">
        <f t="shared" ref="B22" si="2">B20+1</f>
        <v>4</v>
      </c>
      <c r="C22" s="220" t="s">
        <v>174</v>
      </c>
      <c r="D22" s="221"/>
      <c r="E22" s="254" t="s">
        <v>143</v>
      </c>
      <c r="F22" s="221"/>
      <c r="G22" s="227" t="s">
        <v>174</v>
      </c>
      <c r="H22" s="228"/>
      <c r="I22" s="228"/>
      <c r="J22" s="228"/>
      <c r="K22" s="229"/>
      <c r="L22" s="256" t="s">
        <v>164</v>
      </c>
      <c r="M22" s="257"/>
      <c r="N22" s="257"/>
      <c r="O22" s="258"/>
      <c r="P22" s="237" t="s">
        <v>55</v>
      </c>
      <c r="Q22" s="238"/>
      <c r="R22" s="239"/>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4">
        <f t="shared" ref="AX22" si="3">IF($BC$3="計画",SUM(S23:AT23),IF($BC$3="実績",SUM(S23:AW23),""))</f>
        <v>159.99999999999997</v>
      </c>
      <c r="AY22" s="205"/>
      <c r="AZ22" s="208">
        <f t="shared" ref="AZ22" si="4">IF($BC$3="計画",AX22/4,IF($BC$3="実績",AX22/($BA$7/7),""))</f>
        <v>39.999999999999993</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4"/>
      <c r="AY23" s="205"/>
      <c r="AZ23" s="208"/>
      <c r="BA23" s="209"/>
      <c r="BB23" s="213"/>
      <c r="BC23" s="214"/>
      <c r="BD23" s="214"/>
      <c r="BE23" s="214"/>
      <c r="BF23" s="214"/>
      <c r="BG23" s="215"/>
    </row>
    <row r="24" spans="2:59" ht="20.25" customHeight="1" x14ac:dyDescent="0.4">
      <c r="B24" s="219">
        <f t="shared" ref="B24" si="5">B22+1</f>
        <v>5</v>
      </c>
      <c r="C24" s="220" t="s">
        <v>174</v>
      </c>
      <c r="D24" s="221"/>
      <c r="E24" s="254" t="s">
        <v>177</v>
      </c>
      <c r="F24" s="221"/>
      <c r="G24" s="227" t="s">
        <v>174</v>
      </c>
      <c r="H24" s="228"/>
      <c r="I24" s="228"/>
      <c r="J24" s="228"/>
      <c r="K24" s="229"/>
      <c r="L24" s="256" t="s">
        <v>165</v>
      </c>
      <c r="M24" s="257"/>
      <c r="N24" s="257"/>
      <c r="O24" s="258"/>
      <c r="P24" s="237" t="s">
        <v>55</v>
      </c>
      <c r="Q24" s="238"/>
      <c r="R24" s="239"/>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4">
        <f t="shared" ref="AX24" si="6">IF($BC$3="計画",SUM(S25:AT25),IF($BC$3="実績",SUM(S25:AW25),""))</f>
        <v>100</v>
      </c>
      <c r="AY24" s="205"/>
      <c r="AZ24" s="208">
        <f t="shared" ref="AZ24" si="7">IF($BC$3="計画",AX24/4,IF($BC$3="実績",AX24/($BA$7/7),""))</f>
        <v>25</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4"/>
      <c r="AY25" s="205"/>
      <c r="AZ25" s="208"/>
      <c r="BA25" s="209"/>
      <c r="BB25" s="213"/>
      <c r="BC25" s="214"/>
      <c r="BD25" s="214"/>
      <c r="BE25" s="214"/>
      <c r="BF25" s="214"/>
      <c r="BG25" s="215"/>
    </row>
    <row r="26" spans="2:59" ht="20.25" customHeight="1" x14ac:dyDescent="0.4">
      <c r="B26" s="219">
        <f t="shared" ref="B26" si="8">B24+1</f>
        <v>6</v>
      </c>
      <c r="C26" s="220"/>
      <c r="D26" s="221"/>
      <c r="E26" s="254"/>
      <c r="F26" s="221"/>
      <c r="G26" s="227"/>
      <c r="H26" s="228"/>
      <c r="I26" s="228"/>
      <c r="J26" s="228"/>
      <c r="K26" s="229"/>
      <c r="L26" s="256"/>
      <c r="M26" s="257"/>
      <c r="N26" s="257"/>
      <c r="O26" s="258"/>
      <c r="P26" s="237" t="s">
        <v>55</v>
      </c>
      <c r="Q26" s="238"/>
      <c r="R26" s="239"/>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4">
        <f>IF($BC$3="計画",SUM(S27:AT27),IF($BC$3="実績",SUM(S27:AW27),""))</f>
        <v>0</v>
      </c>
      <c r="AY26" s="205"/>
      <c r="AZ26" s="208">
        <f t="shared" ref="AZ26" si="9">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4"/>
      <c r="AY27" s="205"/>
      <c r="AZ27" s="208"/>
      <c r="BA27" s="209"/>
      <c r="BB27" s="213"/>
      <c r="BC27" s="214"/>
      <c r="BD27" s="214"/>
      <c r="BE27" s="214"/>
      <c r="BF27" s="214"/>
      <c r="BG27" s="215"/>
    </row>
    <row r="28" spans="2:59" ht="20.25" customHeight="1" x14ac:dyDescent="0.4">
      <c r="B28" s="219">
        <f t="shared" ref="B28" si="10">B26+1</f>
        <v>7</v>
      </c>
      <c r="C28" s="220"/>
      <c r="D28" s="221"/>
      <c r="E28" s="254"/>
      <c r="F28" s="221"/>
      <c r="G28" s="227"/>
      <c r="H28" s="228"/>
      <c r="I28" s="228"/>
      <c r="J28" s="228"/>
      <c r="K28" s="229"/>
      <c r="L28" s="256"/>
      <c r="M28" s="257"/>
      <c r="N28" s="257"/>
      <c r="O28" s="258"/>
      <c r="P28" s="237" t="s">
        <v>55</v>
      </c>
      <c r="Q28" s="238"/>
      <c r="R28" s="239"/>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4">
        <f>IF($BC$3="計画",SUM(S29:AT29),IF($BC$3="実績",SUM(S29:AW29),""))</f>
        <v>0</v>
      </c>
      <c r="AY28" s="205"/>
      <c r="AZ28" s="208">
        <f t="shared" ref="AZ28" si="11">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4"/>
      <c r="AY29" s="205"/>
      <c r="AZ29" s="208"/>
      <c r="BA29" s="209"/>
      <c r="BB29" s="213"/>
      <c r="BC29" s="214"/>
      <c r="BD29" s="214"/>
      <c r="BE29" s="214"/>
      <c r="BF29" s="214"/>
      <c r="BG29" s="215"/>
    </row>
    <row r="30" spans="2:59" ht="20.25" customHeight="1" x14ac:dyDescent="0.4">
      <c r="B30" s="219">
        <f t="shared" ref="B30" si="12">B28+1</f>
        <v>8</v>
      </c>
      <c r="C30" s="220"/>
      <c r="D30" s="221"/>
      <c r="E30" s="254"/>
      <c r="F30" s="221"/>
      <c r="G30" s="227"/>
      <c r="H30" s="228"/>
      <c r="I30" s="228"/>
      <c r="J30" s="228"/>
      <c r="K30" s="229"/>
      <c r="L30" s="256"/>
      <c r="M30" s="257"/>
      <c r="N30" s="257"/>
      <c r="O30" s="258"/>
      <c r="P30" s="237" t="s">
        <v>55</v>
      </c>
      <c r="Q30" s="238"/>
      <c r="R30" s="239"/>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4">
        <f t="shared" ref="AX30" si="13">IF($BC$3="計画",SUM(S31:AT31),IF($BC$3="実績",SUM(S31:AW31),""))</f>
        <v>0</v>
      </c>
      <c r="AY30" s="205"/>
      <c r="AZ30" s="208">
        <f t="shared" ref="AZ30" si="14">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4">
        <f t="shared" ref="AX32" si="15">IF($BC$3="計画",SUM(S33:AT33),IF($BC$3="実績",SUM(S33:AW33),""))</f>
        <v>0</v>
      </c>
      <c r="AY32" s="205"/>
      <c r="AZ32" s="208">
        <f t="shared" ref="AZ32" si="16">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4"/>
      <c r="AY33" s="205"/>
      <c r="AZ33" s="208"/>
      <c r="BA33" s="209"/>
      <c r="BB33" s="262"/>
      <c r="BC33" s="263"/>
      <c r="BD33" s="263"/>
      <c r="BE33" s="263"/>
      <c r="BF33" s="263"/>
      <c r="BG33" s="264"/>
    </row>
    <row r="34" spans="2:59" ht="20.25" customHeight="1" x14ac:dyDescent="0.4">
      <c r="B34" s="219">
        <f t="shared" ref="B34:B36" si="17">B32+1</f>
        <v>10</v>
      </c>
      <c r="C34" s="220"/>
      <c r="D34" s="221"/>
      <c r="E34" s="254"/>
      <c r="F34" s="221"/>
      <c r="G34" s="227"/>
      <c r="H34" s="228"/>
      <c r="I34" s="228"/>
      <c r="J34" s="228"/>
      <c r="K34" s="229"/>
      <c r="L34" s="256"/>
      <c r="M34" s="257"/>
      <c r="N34" s="257"/>
      <c r="O34" s="258"/>
      <c r="P34" s="237" t="s">
        <v>55</v>
      </c>
      <c r="Q34" s="238"/>
      <c r="R34" s="239"/>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4">
        <f t="shared" ref="AX34" si="18">IF($BC$3="計画",SUM(S35:AT35),IF($BC$3="実績",SUM(S35:AW35),""))</f>
        <v>0</v>
      </c>
      <c r="AY34" s="205"/>
      <c r="AZ34" s="208">
        <f t="shared" ref="AZ34" si="19">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4"/>
      <c r="AY35" s="205"/>
      <c r="AZ35" s="208"/>
      <c r="BA35" s="209"/>
      <c r="BB35" s="267"/>
      <c r="BC35" s="268"/>
      <c r="BD35" s="268"/>
      <c r="BE35" s="268"/>
      <c r="BF35" s="268"/>
      <c r="BG35" s="269"/>
    </row>
    <row r="36" spans="2:59" ht="20.25" customHeight="1" x14ac:dyDescent="0.4">
      <c r="B36" s="219">
        <f t="shared" si="17"/>
        <v>11</v>
      </c>
      <c r="C36" s="220"/>
      <c r="D36" s="221"/>
      <c r="E36" s="254"/>
      <c r="F36" s="221"/>
      <c r="G36" s="227"/>
      <c r="H36" s="228"/>
      <c r="I36" s="228"/>
      <c r="J36" s="228"/>
      <c r="K36" s="229"/>
      <c r="L36" s="256"/>
      <c r="M36" s="257"/>
      <c r="N36" s="257"/>
      <c r="O36" s="258"/>
      <c r="P36" s="237" t="s">
        <v>55</v>
      </c>
      <c r="Q36" s="238"/>
      <c r="R36" s="239"/>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4">
        <f t="shared" ref="AX36" si="20">IF($BC$3="計画",SUM(S37:AT37),IF($BC$3="実績",SUM(S37:AW37),""))</f>
        <v>0</v>
      </c>
      <c r="AY36" s="205"/>
      <c r="AZ36" s="208">
        <f t="shared" ref="AZ36" si="21">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4">
        <f t="shared" ref="AX38" si="22">IF($BC$3="計画",SUM(S39:AT39),IF($BC$3="実績",SUM(S39:AW39),""))</f>
        <v>0</v>
      </c>
      <c r="AY38" s="205"/>
      <c r="AZ38" s="208">
        <f t="shared" ref="AZ38" si="23">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4">
        <f t="shared" ref="AX40" si="24">IF($BC$3="計画",SUM(S41:AT41),IF($BC$3="実績",SUM(S41:AW41),""))</f>
        <v>0</v>
      </c>
      <c r="AY40" s="205"/>
      <c r="AZ40" s="208">
        <f t="shared" ref="AZ40" si="25">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4">
        <f t="shared" ref="AX42" si="26">IF($BC$3="計画",SUM(S43:AT43),IF($BC$3="実績",SUM(S43:AW43),""))</f>
        <v>0</v>
      </c>
      <c r="AY42" s="205"/>
      <c r="AZ42" s="208">
        <f t="shared" ref="AZ42" si="27">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4">
        <f t="shared" ref="AX44" si="28">IF($BC$3="計画",SUM(S45:AT45),IF($BC$3="実績",SUM(S45:AW45),""))</f>
        <v>0</v>
      </c>
      <c r="AY44" s="205"/>
      <c r="AZ44" s="208">
        <f t="shared" ref="AZ44" si="29">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4">
        <f t="shared" ref="AX46" si="30">IF($BC$3="計画",SUM(S47:AT47),IF($BC$3="実績",SUM(S47:AW47),""))</f>
        <v>0</v>
      </c>
      <c r="AY46" s="205"/>
      <c r="AZ46" s="208">
        <f t="shared" ref="AZ46" si="31">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4">
        <f t="shared" ref="AX48" si="32">IF($BC$3="計画",SUM(S49:AT49),IF($BC$3="実績",SUM(S49:AW49),""))</f>
        <v>0</v>
      </c>
      <c r="AY48" s="205"/>
      <c r="AZ48" s="208">
        <f t="shared" ref="AZ48" si="33">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4">
        <f t="shared" ref="AX50" si="34">IF($BC$3="計画",SUM(S51:AT51),IF($BC$3="実績",SUM(S51:AW51),""))</f>
        <v>0</v>
      </c>
      <c r="AY50" s="205"/>
      <c r="AZ50" s="208">
        <f t="shared" ref="AZ50" si="35">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4"/>
      <c r="AY51" s="205"/>
      <c r="AZ51" s="208"/>
      <c r="BA51" s="209"/>
      <c r="BB51" s="213"/>
      <c r="BC51" s="214"/>
      <c r="BD51" s="214"/>
      <c r="BE51" s="214"/>
      <c r="BF51" s="214"/>
      <c r="BG51" s="215"/>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580</v>
      </c>
      <c r="AY52" s="280"/>
      <c r="AZ52" s="281">
        <f>SUM(AZ16:BA51)</f>
        <v>145</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319.99999999999994</v>
      </c>
      <c r="G58" s="286"/>
      <c r="H58" s="287">
        <f>SUMIFS($AZ$16:$BA$51,$C$16:$D$51,"介護支援専門員",$E$16:$F$51,"A")</f>
        <v>79.999999999999986</v>
      </c>
      <c r="I58" s="287"/>
      <c r="J58" s="1"/>
      <c r="K58" s="289">
        <v>0</v>
      </c>
      <c r="L58" s="289"/>
      <c r="M58" s="290">
        <v>0</v>
      </c>
      <c r="N58" s="290"/>
      <c r="P58" s="291">
        <v>2</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80</v>
      </c>
      <c r="G59" s="286"/>
      <c r="H59" s="287">
        <f>SUMIFS($AZ$16:$BA$51,$C$16:$D$51,"介護支援専門員",$E$16:$F$51,"B")</f>
        <v>20</v>
      </c>
      <c r="I59" s="287"/>
      <c r="J59" s="1"/>
      <c r="K59" s="289">
        <v>80</v>
      </c>
      <c r="L59" s="289"/>
      <c r="M59" s="290">
        <v>20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100</v>
      </c>
      <c r="G60" s="286"/>
      <c r="H60" s="287">
        <f>SUMIFS($AZ$16:$BA$51,$C$16:$D$51,"介護支援専門員",$E$16:$F$51,"C")</f>
        <v>25</v>
      </c>
      <c r="I60" s="287"/>
      <c r="J60" s="1"/>
      <c r="K60" s="289">
        <v>100</v>
      </c>
      <c r="L60" s="289"/>
      <c r="M60" s="301">
        <v>25</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499.99999999999994</v>
      </c>
      <c r="G62" s="286"/>
      <c r="H62" s="287">
        <f>SUM(H58:I61)</f>
        <v>124.99999999999999</v>
      </c>
      <c r="I62" s="287"/>
      <c r="J62" s="1"/>
      <c r="K62" s="286">
        <f>SUM(K58:L61)</f>
        <v>180</v>
      </c>
      <c r="L62" s="286"/>
      <c r="M62" s="287">
        <f>SUM(M58:N61)</f>
        <v>45</v>
      </c>
      <c r="N62" s="287"/>
      <c r="P62" s="299">
        <f>SUM(P58:Q59)</f>
        <v>2</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45</v>
      </c>
      <c r="E67" s="288"/>
      <c r="F67" s="288"/>
      <c r="G67" s="288"/>
      <c r="H67" s="107" t="s">
        <v>64</v>
      </c>
      <c r="I67" s="288">
        <f>$AW$5</f>
        <v>40</v>
      </c>
      <c r="J67" s="288"/>
      <c r="K67" s="288"/>
      <c r="L67" s="288"/>
      <c r="M67" s="107" t="s">
        <v>65</v>
      </c>
      <c r="N67" s="294">
        <f>ROUNDDOWN(D67/I67,1)</f>
        <v>1.1000000000000001</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2</v>
      </c>
      <c r="E72" s="288"/>
      <c r="F72" s="288"/>
      <c r="G72" s="288"/>
      <c r="H72" s="107" t="s">
        <v>171</v>
      </c>
      <c r="I72" s="294">
        <f>N67</f>
        <v>1.1000000000000001</v>
      </c>
      <c r="J72" s="294"/>
      <c r="K72" s="294"/>
      <c r="L72" s="294"/>
      <c r="M72" s="107" t="s">
        <v>65</v>
      </c>
      <c r="N72" s="298">
        <f>ROUNDDOWN(D72+I72,1)</f>
        <v>3.1</v>
      </c>
      <c r="O72" s="298"/>
      <c r="P72" s="298"/>
      <c r="Q72" s="298"/>
      <c r="R72" s="111"/>
      <c r="S72" s="295">
        <f>IF(BA9="","",ROUNDUP(BA9/35,0))</f>
        <v>3</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28" orientation="portrait"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view="pageBreakPreview" zoomScale="75" zoomScaleNormal="55" zoomScaleSheetLayoutView="75" workbookViewId="0">
      <selection activeCell="G16" sqref="G16:K17"/>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0" t="s">
        <v>172</v>
      </c>
      <c r="AQ1" s="151"/>
      <c r="AR1" s="151"/>
      <c r="AS1" s="151"/>
      <c r="AT1" s="151"/>
      <c r="AU1" s="151"/>
      <c r="AV1" s="151"/>
      <c r="AW1" s="151"/>
      <c r="AX1" s="151"/>
      <c r="AY1" s="151"/>
      <c r="AZ1" s="151"/>
      <c r="BA1" s="151"/>
      <c r="BB1" s="151"/>
      <c r="BC1" s="151"/>
      <c r="BD1" s="151"/>
      <c r="BE1" s="14" t="s">
        <v>0</v>
      </c>
    </row>
    <row r="2" spans="2:60" s="7" customFormat="1" ht="20.25" customHeight="1" x14ac:dyDescent="0.4">
      <c r="D2" s="6"/>
      <c r="H2" s="6"/>
      <c r="I2" s="8"/>
      <c r="J2" s="8"/>
      <c r="K2" s="8"/>
      <c r="L2" s="8"/>
      <c r="M2" s="8"/>
      <c r="W2" s="18" t="s">
        <v>20</v>
      </c>
      <c r="X2" s="152">
        <v>2</v>
      </c>
      <c r="Y2" s="152"/>
      <c r="Z2" s="18" t="s">
        <v>17</v>
      </c>
      <c r="AA2" s="153">
        <f>IF(X2=0,"",YEAR(DATE(2018+X2,1,1)))</f>
        <v>2020</v>
      </c>
      <c r="AB2" s="153"/>
      <c r="AC2" s="19" t="s">
        <v>21</v>
      </c>
      <c r="AD2" s="19" t="s">
        <v>22</v>
      </c>
      <c r="AE2" s="152">
        <v>4</v>
      </c>
      <c r="AF2" s="152"/>
      <c r="AG2" s="19" t="s">
        <v>23</v>
      </c>
      <c r="AM2" s="14"/>
      <c r="AN2" s="8" t="s">
        <v>18</v>
      </c>
      <c r="AO2" s="8" t="s">
        <v>17</v>
      </c>
      <c r="AP2" s="154"/>
      <c r="AQ2" s="154"/>
      <c r="AR2" s="154"/>
      <c r="AS2" s="154"/>
      <c r="AT2" s="154"/>
      <c r="AU2" s="154"/>
      <c r="AV2" s="154"/>
      <c r="AW2" s="154"/>
      <c r="AX2" s="154"/>
      <c r="AY2" s="154"/>
      <c r="AZ2" s="154"/>
      <c r="BA2" s="154"/>
      <c r="BB2" s="154"/>
      <c r="BC2" s="154"/>
      <c r="BD2" s="154"/>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5" t="s">
        <v>119</v>
      </c>
      <c r="BD3" s="156"/>
      <c r="BE3" s="156"/>
      <c r="BF3" s="156"/>
      <c r="BG3" s="8"/>
      <c r="BH3" s="8"/>
    </row>
    <row r="4" spans="2:60" s="7" customFormat="1" ht="20.25" customHeight="1" x14ac:dyDescent="0.4">
      <c r="B4" s="167" t="s">
        <v>149</v>
      </c>
      <c r="C4" s="168"/>
      <c r="D4" s="168"/>
      <c r="E4" s="168"/>
      <c r="F4" s="168"/>
      <c r="G4" s="168"/>
      <c r="H4" s="168"/>
      <c r="I4" s="16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4">
        <v>8</v>
      </c>
      <c r="AT5" s="304"/>
      <c r="AU5" s="67" t="s">
        <v>57</v>
      </c>
      <c r="AV5" s="66"/>
      <c r="AW5" s="304">
        <v>40</v>
      </c>
      <c r="AX5" s="304"/>
      <c r="AY5" s="67" t="s">
        <v>58</v>
      </c>
      <c r="AZ5" s="66"/>
      <c r="BA5" s="304">
        <v>160</v>
      </c>
      <c r="BB5" s="304"/>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157"/>
      <c r="L6" s="157"/>
      <c r="M6" s="157"/>
      <c r="N6" s="64" t="s">
        <v>50</v>
      </c>
      <c r="O6" s="157"/>
      <c r="P6" s="157"/>
      <c r="Q6" s="157"/>
      <c r="R6" s="60" t="s">
        <v>103</v>
      </c>
      <c r="S6" s="158">
        <f>(O6-K6)*24</f>
        <v>0</v>
      </c>
      <c r="T6" s="158"/>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157"/>
      <c r="L7" s="157"/>
      <c r="M7" s="157"/>
      <c r="N7" s="64" t="s">
        <v>50</v>
      </c>
      <c r="O7" s="157"/>
      <c r="P7" s="157"/>
      <c r="Q7" s="157"/>
      <c r="R7" s="60" t="s">
        <v>103</v>
      </c>
      <c r="S7" s="158">
        <f>(O7-K7)*24</f>
        <v>0</v>
      </c>
      <c r="T7" s="158"/>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59">
        <f>DAY(EOMONTH(DATE(AA2,AE2,1),0))</f>
        <v>30</v>
      </c>
      <c r="BB7" s="159"/>
      <c r="BC7" s="67" t="s">
        <v>61</v>
      </c>
      <c r="BD7" s="71"/>
      <c r="BE7" s="14"/>
      <c r="BF7" s="8"/>
      <c r="BG7" s="8"/>
      <c r="BH7" s="8"/>
    </row>
    <row r="8" spans="2:60" s="7" customFormat="1" ht="20.25" customHeight="1" x14ac:dyDescent="0.4">
      <c r="B8" s="160" t="s">
        <v>161</v>
      </c>
      <c r="C8" s="161"/>
      <c r="D8" s="161"/>
      <c r="E8" s="161"/>
      <c r="F8" s="161"/>
      <c r="G8" s="161"/>
      <c r="H8" s="161"/>
      <c r="I8" s="161"/>
      <c r="J8" s="161"/>
      <c r="K8" s="162"/>
      <c r="L8" s="162"/>
      <c r="M8" s="162"/>
      <c r="N8" s="161"/>
      <c r="O8" s="162"/>
      <c r="P8" s="162"/>
      <c r="Q8" s="162"/>
      <c r="R8" s="161"/>
      <c r="S8" s="162"/>
      <c r="T8" s="162"/>
      <c r="U8" s="16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4"/>
      <c r="C9" s="165"/>
      <c r="D9" s="165"/>
      <c r="E9" s="165"/>
      <c r="F9" s="165"/>
      <c r="G9" s="165"/>
      <c r="H9" s="165"/>
      <c r="I9" s="165"/>
      <c r="J9" s="165"/>
      <c r="K9" s="165"/>
      <c r="L9" s="165"/>
      <c r="M9" s="165"/>
      <c r="N9" s="165"/>
      <c r="O9" s="165"/>
      <c r="P9" s="165"/>
      <c r="Q9" s="165"/>
      <c r="R9" s="165"/>
      <c r="S9" s="165"/>
      <c r="T9" s="165"/>
      <c r="U9" s="166"/>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2"/>
      <c r="BB9" s="303"/>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5" t="s">
        <v>62</v>
      </c>
      <c r="C11" s="188" t="s">
        <v>130</v>
      </c>
      <c r="D11" s="189"/>
      <c r="E11" s="194" t="s">
        <v>131</v>
      </c>
      <c r="F11" s="189"/>
      <c r="G11" s="194" t="s">
        <v>132</v>
      </c>
      <c r="H11" s="188"/>
      <c r="I11" s="188"/>
      <c r="J11" s="188"/>
      <c r="K11" s="189"/>
      <c r="L11" s="194" t="s">
        <v>133</v>
      </c>
      <c r="M11" s="188"/>
      <c r="N11" s="188"/>
      <c r="O11" s="197"/>
      <c r="P11" s="33"/>
      <c r="Q11" s="33"/>
      <c r="R11" s="33"/>
      <c r="S11" s="200" t="s">
        <v>134</v>
      </c>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172" t="str">
        <f>IF(BC3="計画","(9)1～4週目の勤務時間数合計","(9)1か月の勤務時間数合計")</f>
        <v>(9)1～4週目の勤務時間数合計</v>
      </c>
      <c r="AY11" s="173"/>
      <c r="AZ11" s="172" t="s">
        <v>135</v>
      </c>
      <c r="BA11" s="173"/>
      <c r="BB11" s="180" t="s">
        <v>158</v>
      </c>
      <c r="BC11" s="180"/>
      <c r="BD11" s="180"/>
      <c r="BE11" s="180"/>
      <c r="BF11" s="180"/>
      <c r="BG11" s="180"/>
    </row>
    <row r="12" spans="2:60" ht="20.25" customHeight="1" thickBot="1" x14ac:dyDescent="0.45">
      <c r="B12" s="186"/>
      <c r="C12" s="190"/>
      <c r="D12" s="191"/>
      <c r="E12" s="195"/>
      <c r="F12" s="191"/>
      <c r="G12" s="195"/>
      <c r="H12" s="190"/>
      <c r="I12" s="190"/>
      <c r="J12" s="190"/>
      <c r="K12" s="191"/>
      <c r="L12" s="195"/>
      <c r="M12" s="190"/>
      <c r="N12" s="190"/>
      <c r="O12" s="198"/>
      <c r="P12" s="34"/>
      <c r="Q12" s="34"/>
      <c r="R12" s="34"/>
      <c r="S12" s="182" t="s">
        <v>10</v>
      </c>
      <c r="T12" s="183"/>
      <c r="U12" s="183"/>
      <c r="V12" s="183"/>
      <c r="W12" s="183"/>
      <c r="X12" s="183"/>
      <c r="Y12" s="184"/>
      <c r="Z12" s="182" t="s">
        <v>11</v>
      </c>
      <c r="AA12" s="183"/>
      <c r="AB12" s="183"/>
      <c r="AC12" s="183"/>
      <c r="AD12" s="183"/>
      <c r="AE12" s="183"/>
      <c r="AF12" s="184"/>
      <c r="AG12" s="182" t="s">
        <v>12</v>
      </c>
      <c r="AH12" s="183"/>
      <c r="AI12" s="183"/>
      <c r="AJ12" s="183"/>
      <c r="AK12" s="183"/>
      <c r="AL12" s="183"/>
      <c r="AM12" s="184"/>
      <c r="AN12" s="182" t="s">
        <v>13</v>
      </c>
      <c r="AO12" s="183"/>
      <c r="AP12" s="183"/>
      <c r="AQ12" s="183"/>
      <c r="AR12" s="183"/>
      <c r="AS12" s="183"/>
      <c r="AT12" s="184"/>
      <c r="AU12" s="182" t="s">
        <v>14</v>
      </c>
      <c r="AV12" s="183"/>
      <c r="AW12" s="184"/>
      <c r="AX12" s="174"/>
      <c r="AY12" s="175"/>
      <c r="AZ12" s="174"/>
      <c r="BA12" s="175"/>
      <c r="BB12" s="180"/>
      <c r="BC12" s="180"/>
      <c r="BD12" s="180"/>
      <c r="BE12" s="180"/>
      <c r="BF12" s="180"/>
      <c r="BG12" s="180"/>
    </row>
    <row r="13" spans="2:60" ht="20.25" customHeight="1" thickBot="1" x14ac:dyDescent="0.45">
      <c r="B13" s="186"/>
      <c r="C13" s="190"/>
      <c r="D13" s="191"/>
      <c r="E13" s="195"/>
      <c r="F13" s="191"/>
      <c r="G13" s="195"/>
      <c r="H13" s="190"/>
      <c r="I13" s="190"/>
      <c r="J13" s="190"/>
      <c r="K13" s="191"/>
      <c r="L13" s="195"/>
      <c r="M13" s="190"/>
      <c r="N13" s="190"/>
      <c r="O13" s="198"/>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4"/>
      <c r="AY13" s="175"/>
      <c r="AZ13" s="174"/>
      <c r="BA13" s="175"/>
      <c r="BB13" s="180"/>
      <c r="BC13" s="180"/>
      <c r="BD13" s="180"/>
      <c r="BE13" s="180"/>
      <c r="BF13" s="180"/>
      <c r="BG13" s="180"/>
    </row>
    <row r="14" spans="2:60" ht="20.25" hidden="1" customHeight="1" thickBot="1" x14ac:dyDescent="0.45">
      <c r="B14" s="186"/>
      <c r="C14" s="190"/>
      <c r="D14" s="191"/>
      <c r="E14" s="195"/>
      <c r="F14" s="191"/>
      <c r="G14" s="195"/>
      <c r="H14" s="190"/>
      <c r="I14" s="190"/>
      <c r="J14" s="190"/>
      <c r="K14" s="191"/>
      <c r="L14" s="195"/>
      <c r="M14" s="190"/>
      <c r="N14" s="190"/>
      <c r="O14" s="198"/>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176"/>
      <c r="AY14" s="177"/>
      <c r="AZ14" s="176"/>
      <c r="BA14" s="177"/>
      <c r="BB14" s="181"/>
      <c r="BC14" s="181"/>
      <c r="BD14" s="181"/>
      <c r="BE14" s="181"/>
      <c r="BF14" s="181"/>
      <c r="BG14" s="181"/>
    </row>
    <row r="15" spans="2:60" ht="20.25" customHeight="1" thickBot="1" x14ac:dyDescent="0.45">
      <c r="B15" s="187"/>
      <c r="C15" s="192"/>
      <c r="D15" s="193"/>
      <c r="E15" s="196"/>
      <c r="F15" s="193"/>
      <c r="G15" s="196"/>
      <c r="H15" s="192"/>
      <c r="I15" s="192"/>
      <c r="J15" s="192"/>
      <c r="K15" s="193"/>
      <c r="L15" s="196"/>
      <c r="M15" s="192"/>
      <c r="N15" s="192"/>
      <c r="O15" s="199"/>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8"/>
      <c r="AY15" s="179"/>
      <c r="AZ15" s="178"/>
      <c r="BA15" s="179"/>
      <c r="BB15" s="181"/>
      <c r="BC15" s="181"/>
      <c r="BD15" s="181"/>
      <c r="BE15" s="181"/>
      <c r="BF15" s="181"/>
      <c r="BG15" s="181"/>
    </row>
    <row r="16" spans="2:60" ht="20.25" customHeight="1" x14ac:dyDescent="0.4">
      <c r="B16" s="240">
        <v>1</v>
      </c>
      <c r="C16" s="241"/>
      <c r="D16" s="242"/>
      <c r="E16" s="243"/>
      <c r="F16" s="244"/>
      <c r="G16" s="227"/>
      <c r="H16" s="228"/>
      <c r="I16" s="228"/>
      <c r="J16" s="228"/>
      <c r="K16" s="229"/>
      <c r="L16" s="245"/>
      <c r="M16" s="246"/>
      <c r="N16" s="246"/>
      <c r="O16" s="247"/>
      <c r="P16" s="248" t="s">
        <v>55</v>
      </c>
      <c r="Q16" s="249"/>
      <c r="R16" s="250"/>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2">
        <f>IF($BC$3="計画",SUM(S17:AT17),IF($BC$3="実績",SUM(S17:AW17),""))</f>
        <v>0</v>
      </c>
      <c r="AY16" s="203"/>
      <c r="AZ16" s="206">
        <f>IF($BC$3="計画",AX16/4,IF($BC$3="実績",AX16/($BA$7/7),""))</f>
        <v>0</v>
      </c>
      <c r="BA16" s="207"/>
      <c r="BB16" s="210"/>
      <c r="BC16" s="211"/>
      <c r="BD16" s="211"/>
      <c r="BE16" s="211"/>
      <c r="BF16" s="211"/>
      <c r="BG16" s="212"/>
    </row>
    <row r="17" spans="2:59" ht="20.25" customHeight="1" x14ac:dyDescent="0.4">
      <c r="B17" s="219"/>
      <c r="C17" s="222"/>
      <c r="D17" s="221"/>
      <c r="E17" s="225"/>
      <c r="F17" s="226"/>
      <c r="G17" s="230"/>
      <c r="H17" s="228"/>
      <c r="I17" s="228"/>
      <c r="J17" s="228"/>
      <c r="K17" s="229"/>
      <c r="L17" s="234"/>
      <c r="M17" s="235"/>
      <c r="N17" s="235"/>
      <c r="O17" s="236"/>
      <c r="P17" s="216" t="s">
        <v>56</v>
      </c>
      <c r="Q17" s="217"/>
      <c r="R17" s="218"/>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4"/>
      <c r="AY17" s="205"/>
      <c r="AZ17" s="208"/>
      <c r="BA17" s="209"/>
      <c r="BB17" s="213"/>
      <c r="BC17" s="214"/>
      <c r="BD17" s="214"/>
      <c r="BE17" s="214"/>
      <c r="BF17" s="214"/>
      <c r="BG17" s="215"/>
    </row>
    <row r="18" spans="2:59" ht="20.25" customHeight="1" x14ac:dyDescent="0.4">
      <c r="B18" s="219">
        <f>B16+1</f>
        <v>2</v>
      </c>
      <c r="C18" s="220"/>
      <c r="D18" s="221"/>
      <c r="E18" s="223"/>
      <c r="F18" s="224"/>
      <c r="G18" s="227"/>
      <c r="H18" s="228"/>
      <c r="I18" s="228"/>
      <c r="J18" s="228"/>
      <c r="K18" s="229"/>
      <c r="L18" s="231"/>
      <c r="M18" s="232"/>
      <c r="N18" s="232"/>
      <c r="O18" s="233"/>
      <c r="P18" s="237" t="s">
        <v>55</v>
      </c>
      <c r="Q18" s="238"/>
      <c r="R18" s="239"/>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4">
        <f>IF($BC$3="計画",SUM(S19:AT19),IF($BC$3="実績",SUM(S19:AW19),""))</f>
        <v>0</v>
      </c>
      <c r="AY18" s="205"/>
      <c r="AZ18" s="208">
        <f>IF($BC$3="計画",AX18/4,IF($BC$3="実績",AX18/($BA$7/7),""))</f>
        <v>0</v>
      </c>
      <c r="BA18" s="209"/>
      <c r="BB18" s="251"/>
      <c r="BC18" s="252"/>
      <c r="BD18" s="252"/>
      <c r="BE18" s="252"/>
      <c r="BF18" s="252"/>
      <c r="BG18" s="253"/>
    </row>
    <row r="19" spans="2:59" ht="20.25" customHeight="1" x14ac:dyDescent="0.4">
      <c r="B19" s="219"/>
      <c r="C19" s="222"/>
      <c r="D19" s="221"/>
      <c r="E19" s="225"/>
      <c r="F19" s="226"/>
      <c r="G19" s="230"/>
      <c r="H19" s="228"/>
      <c r="I19" s="228"/>
      <c r="J19" s="228"/>
      <c r="K19" s="229"/>
      <c r="L19" s="234"/>
      <c r="M19" s="235"/>
      <c r="N19" s="235"/>
      <c r="O19" s="236"/>
      <c r="P19" s="216" t="s">
        <v>56</v>
      </c>
      <c r="Q19" s="217"/>
      <c r="R19" s="218"/>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4"/>
      <c r="AY19" s="205"/>
      <c r="AZ19" s="208"/>
      <c r="BA19" s="209"/>
      <c r="BB19" s="213"/>
      <c r="BC19" s="214"/>
      <c r="BD19" s="214"/>
      <c r="BE19" s="214"/>
      <c r="BF19" s="214"/>
      <c r="BG19" s="215"/>
    </row>
    <row r="20" spans="2:59" ht="20.25" customHeight="1" x14ac:dyDescent="0.4">
      <c r="B20" s="219">
        <f t="shared" ref="B20" si="22">B18+1</f>
        <v>3</v>
      </c>
      <c r="C20" s="220"/>
      <c r="D20" s="221"/>
      <c r="E20" s="254"/>
      <c r="F20" s="221"/>
      <c r="G20" s="227"/>
      <c r="H20" s="228"/>
      <c r="I20" s="228"/>
      <c r="J20" s="228"/>
      <c r="K20" s="229"/>
      <c r="L20" s="256"/>
      <c r="M20" s="257"/>
      <c r="N20" s="257"/>
      <c r="O20" s="258"/>
      <c r="P20" s="237" t="s">
        <v>55</v>
      </c>
      <c r="Q20" s="238"/>
      <c r="R20" s="239"/>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4">
        <f>IF($BC$3="計画",SUM(S21:AT21),IF($BC$3="実績",SUM(S21:AW21),""))</f>
        <v>0</v>
      </c>
      <c r="AY20" s="205"/>
      <c r="AZ20" s="208">
        <f>IF($BC$3="計画",AX20/4,IF($BC$3="実績",AX20/($BA$7/7),""))</f>
        <v>0</v>
      </c>
      <c r="BA20" s="209"/>
      <c r="BB20" s="251"/>
      <c r="BC20" s="252"/>
      <c r="BD20" s="252"/>
      <c r="BE20" s="252"/>
      <c r="BF20" s="252"/>
      <c r="BG20" s="253"/>
    </row>
    <row r="21" spans="2:59" ht="20.25" customHeight="1" x14ac:dyDescent="0.4">
      <c r="B21" s="219"/>
      <c r="C21" s="222"/>
      <c r="D21" s="221"/>
      <c r="E21" s="255"/>
      <c r="F21" s="221"/>
      <c r="G21" s="230"/>
      <c r="H21" s="228"/>
      <c r="I21" s="228"/>
      <c r="J21" s="228"/>
      <c r="K21" s="229"/>
      <c r="L21" s="256"/>
      <c r="M21" s="257"/>
      <c r="N21" s="257"/>
      <c r="O21" s="258"/>
      <c r="P21" s="216" t="s">
        <v>56</v>
      </c>
      <c r="Q21" s="217"/>
      <c r="R21" s="218"/>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4"/>
      <c r="AY21" s="205"/>
      <c r="AZ21" s="208"/>
      <c r="BA21" s="209"/>
      <c r="BB21" s="213"/>
      <c r="BC21" s="214"/>
      <c r="BD21" s="214"/>
      <c r="BE21" s="214"/>
      <c r="BF21" s="214"/>
      <c r="BG21" s="215"/>
    </row>
    <row r="22" spans="2:59" ht="20.25" customHeight="1" x14ac:dyDescent="0.4">
      <c r="B22" s="219">
        <f t="shared" ref="B22" si="23">B20+1</f>
        <v>4</v>
      </c>
      <c r="C22" s="220"/>
      <c r="D22" s="221"/>
      <c r="E22" s="254"/>
      <c r="F22" s="221"/>
      <c r="G22" s="227"/>
      <c r="H22" s="228"/>
      <c r="I22" s="228"/>
      <c r="J22" s="228"/>
      <c r="K22" s="229"/>
      <c r="L22" s="256"/>
      <c r="M22" s="257"/>
      <c r="N22" s="257"/>
      <c r="O22" s="258"/>
      <c r="P22" s="237" t="s">
        <v>55</v>
      </c>
      <c r="Q22" s="238"/>
      <c r="R22" s="239"/>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4">
        <f t="shared" ref="AX22" si="24">IF($BC$3="計画",SUM(S23:AT23),IF($BC$3="実績",SUM(S23:AW23),""))</f>
        <v>0</v>
      </c>
      <c r="AY22" s="205"/>
      <c r="AZ22" s="208">
        <f t="shared" ref="AZ22" si="25">IF($BC$3="計画",AX22/4,IF($BC$3="実績",AX22/($BA$7/7),""))</f>
        <v>0</v>
      </c>
      <c r="BA22" s="209"/>
      <c r="BB22" s="251"/>
      <c r="BC22" s="252"/>
      <c r="BD22" s="252"/>
      <c r="BE22" s="252"/>
      <c r="BF22" s="252"/>
      <c r="BG22" s="253"/>
    </row>
    <row r="23" spans="2:59" ht="20.25" customHeight="1" x14ac:dyDescent="0.4">
      <c r="B23" s="219"/>
      <c r="C23" s="222"/>
      <c r="D23" s="221"/>
      <c r="E23" s="255"/>
      <c r="F23" s="221"/>
      <c r="G23" s="230"/>
      <c r="H23" s="228"/>
      <c r="I23" s="228"/>
      <c r="J23" s="228"/>
      <c r="K23" s="229"/>
      <c r="L23" s="256"/>
      <c r="M23" s="257"/>
      <c r="N23" s="257"/>
      <c r="O23" s="258"/>
      <c r="P23" s="216" t="s">
        <v>56</v>
      </c>
      <c r="Q23" s="217"/>
      <c r="R23" s="218"/>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4"/>
      <c r="AY23" s="205"/>
      <c r="AZ23" s="208"/>
      <c r="BA23" s="209"/>
      <c r="BB23" s="213"/>
      <c r="BC23" s="214"/>
      <c r="BD23" s="214"/>
      <c r="BE23" s="214"/>
      <c r="BF23" s="214"/>
      <c r="BG23" s="215"/>
    </row>
    <row r="24" spans="2:59" ht="20.25" customHeight="1" x14ac:dyDescent="0.4">
      <c r="B24" s="219">
        <f t="shared" ref="B24" si="26">B22+1</f>
        <v>5</v>
      </c>
      <c r="C24" s="220"/>
      <c r="D24" s="221"/>
      <c r="E24" s="254"/>
      <c r="F24" s="221"/>
      <c r="G24" s="227"/>
      <c r="H24" s="228"/>
      <c r="I24" s="228"/>
      <c r="J24" s="228"/>
      <c r="K24" s="229"/>
      <c r="L24" s="256"/>
      <c r="M24" s="257"/>
      <c r="N24" s="257"/>
      <c r="O24" s="258"/>
      <c r="P24" s="237" t="s">
        <v>55</v>
      </c>
      <c r="Q24" s="238"/>
      <c r="R24" s="239"/>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4">
        <f t="shared" ref="AX24" si="27">IF($BC$3="計画",SUM(S25:AT25),IF($BC$3="実績",SUM(S25:AW25),""))</f>
        <v>0</v>
      </c>
      <c r="AY24" s="205"/>
      <c r="AZ24" s="208">
        <f t="shared" ref="AZ24" si="28">IF($BC$3="計画",AX24/4,IF($BC$3="実績",AX24/($BA$7/7),""))</f>
        <v>0</v>
      </c>
      <c r="BA24" s="209"/>
      <c r="BB24" s="251"/>
      <c r="BC24" s="252"/>
      <c r="BD24" s="252"/>
      <c r="BE24" s="252"/>
      <c r="BF24" s="252"/>
      <c r="BG24" s="253"/>
    </row>
    <row r="25" spans="2:59" ht="20.25" customHeight="1" x14ac:dyDescent="0.4">
      <c r="B25" s="219"/>
      <c r="C25" s="222"/>
      <c r="D25" s="221"/>
      <c r="E25" s="255"/>
      <c r="F25" s="221"/>
      <c r="G25" s="230"/>
      <c r="H25" s="228"/>
      <c r="I25" s="228"/>
      <c r="J25" s="228"/>
      <c r="K25" s="229"/>
      <c r="L25" s="256"/>
      <c r="M25" s="257"/>
      <c r="N25" s="257"/>
      <c r="O25" s="258"/>
      <c r="P25" s="216" t="s">
        <v>56</v>
      </c>
      <c r="Q25" s="217"/>
      <c r="R25" s="218"/>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4"/>
      <c r="AY25" s="205"/>
      <c r="AZ25" s="208"/>
      <c r="BA25" s="209"/>
      <c r="BB25" s="213"/>
      <c r="BC25" s="214"/>
      <c r="BD25" s="214"/>
      <c r="BE25" s="214"/>
      <c r="BF25" s="214"/>
      <c r="BG25" s="215"/>
    </row>
    <row r="26" spans="2:59" ht="20.25" customHeight="1" x14ac:dyDescent="0.4">
      <c r="B26" s="219">
        <f t="shared" ref="B26" si="29">B24+1</f>
        <v>6</v>
      </c>
      <c r="C26" s="220"/>
      <c r="D26" s="221"/>
      <c r="E26" s="254"/>
      <c r="F26" s="221"/>
      <c r="G26" s="227"/>
      <c r="H26" s="228"/>
      <c r="I26" s="228"/>
      <c r="J26" s="228"/>
      <c r="K26" s="229"/>
      <c r="L26" s="256"/>
      <c r="M26" s="257"/>
      <c r="N26" s="257"/>
      <c r="O26" s="258"/>
      <c r="P26" s="237" t="s">
        <v>55</v>
      </c>
      <c r="Q26" s="238"/>
      <c r="R26" s="239"/>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4">
        <f>IF($BC$3="計画",SUM(S27:AT27),IF($BC$3="実績",SUM(S27:AW27),""))</f>
        <v>0</v>
      </c>
      <c r="AY26" s="205"/>
      <c r="AZ26" s="208">
        <f t="shared" ref="AZ26" si="30">IF($BC$3="計画",AX26/4,IF($BC$3="実績",AX26/($BA$7/7),""))</f>
        <v>0</v>
      </c>
      <c r="BA26" s="209"/>
      <c r="BB26" s="251"/>
      <c r="BC26" s="252"/>
      <c r="BD26" s="252"/>
      <c r="BE26" s="252"/>
      <c r="BF26" s="252"/>
      <c r="BG26" s="253"/>
    </row>
    <row r="27" spans="2:59" ht="20.25" customHeight="1" x14ac:dyDescent="0.4">
      <c r="B27" s="219"/>
      <c r="C27" s="222"/>
      <c r="D27" s="221"/>
      <c r="E27" s="255"/>
      <c r="F27" s="221"/>
      <c r="G27" s="230"/>
      <c r="H27" s="228"/>
      <c r="I27" s="228"/>
      <c r="J27" s="228"/>
      <c r="K27" s="229"/>
      <c r="L27" s="256"/>
      <c r="M27" s="257"/>
      <c r="N27" s="257"/>
      <c r="O27" s="258"/>
      <c r="P27" s="216" t="s">
        <v>56</v>
      </c>
      <c r="Q27" s="217"/>
      <c r="R27" s="218"/>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4"/>
      <c r="AY27" s="205"/>
      <c r="AZ27" s="208"/>
      <c r="BA27" s="209"/>
      <c r="BB27" s="213"/>
      <c r="BC27" s="214"/>
      <c r="BD27" s="214"/>
      <c r="BE27" s="214"/>
      <c r="BF27" s="214"/>
      <c r="BG27" s="215"/>
    </row>
    <row r="28" spans="2:59" ht="20.25" customHeight="1" x14ac:dyDescent="0.4">
      <c r="B28" s="219">
        <f t="shared" ref="B28" si="31">B26+1</f>
        <v>7</v>
      </c>
      <c r="C28" s="220"/>
      <c r="D28" s="221"/>
      <c r="E28" s="254"/>
      <c r="F28" s="221"/>
      <c r="G28" s="227"/>
      <c r="H28" s="228"/>
      <c r="I28" s="228"/>
      <c r="J28" s="228"/>
      <c r="K28" s="229"/>
      <c r="L28" s="256"/>
      <c r="M28" s="257"/>
      <c r="N28" s="257"/>
      <c r="O28" s="258"/>
      <c r="P28" s="237" t="s">
        <v>55</v>
      </c>
      <c r="Q28" s="238"/>
      <c r="R28" s="239"/>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4">
        <f>IF($BC$3="計画",SUM(S29:AT29),IF($BC$3="実績",SUM(S29:AW29),""))</f>
        <v>0</v>
      </c>
      <c r="AY28" s="205"/>
      <c r="AZ28" s="208">
        <f t="shared" ref="AZ28" si="32">IF($BC$3="計画",AX28/4,IF($BC$3="実績",AX28/($BA$7/7),""))</f>
        <v>0</v>
      </c>
      <c r="BA28" s="209"/>
      <c r="BB28" s="251"/>
      <c r="BC28" s="252"/>
      <c r="BD28" s="252"/>
      <c r="BE28" s="252"/>
      <c r="BF28" s="252"/>
      <c r="BG28" s="253"/>
    </row>
    <row r="29" spans="2:59" ht="20.25" customHeight="1" x14ac:dyDescent="0.4">
      <c r="B29" s="219"/>
      <c r="C29" s="222"/>
      <c r="D29" s="221"/>
      <c r="E29" s="255"/>
      <c r="F29" s="221"/>
      <c r="G29" s="230"/>
      <c r="H29" s="228"/>
      <c r="I29" s="228"/>
      <c r="J29" s="228"/>
      <c r="K29" s="229"/>
      <c r="L29" s="256"/>
      <c r="M29" s="257"/>
      <c r="N29" s="257"/>
      <c r="O29" s="258"/>
      <c r="P29" s="216" t="s">
        <v>56</v>
      </c>
      <c r="Q29" s="217"/>
      <c r="R29" s="218"/>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4"/>
      <c r="AY29" s="205"/>
      <c r="AZ29" s="208"/>
      <c r="BA29" s="209"/>
      <c r="BB29" s="213"/>
      <c r="BC29" s="214"/>
      <c r="BD29" s="214"/>
      <c r="BE29" s="214"/>
      <c r="BF29" s="214"/>
      <c r="BG29" s="215"/>
    </row>
    <row r="30" spans="2:59" ht="20.25" customHeight="1" x14ac:dyDescent="0.4">
      <c r="B30" s="219">
        <f t="shared" ref="B30" si="33">B28+1</f>
        <v>8</v>
      </c>
      <c r="C30" s="220"/>
      <c r="D30" s="221"/>
      <c r="E30" s="254"/>
      <c r="F30" s="221"/>
      <c r="G30" s="227"/>
      <c r="H30" s="228"/>
      <c r="I30" s="228"/>
      <c r="J30" s="228"/>
      <c r="K30" s="229"/>
      <c r="L30" s="256"/>
      <c r="M30" s="257"/>
      <c r="N30" s="257"/>
      <c r="O30" s="258"/>
      <c r="P30" s="237" t="s">
        <v>55</v>
      </c>
      <c r="Q30" s="238"/>
      <c r="R30" s="239"/>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4">
        <f t="shared" ref="AX30" si="34">IF($BC$3="計画",SUM(S31:AT31),IF($BC$3="実績",SUM(S31:AW31),""))</f>
        <v>0</v>
      </c>
      <c r="AY30" s="205"/>
      <c r="AZ30" s="208">
        <f t="shared" ref="AZ30" si="35">IF($BC$3="計画",AX30/4,IF($BC$3="実績",AX30/($BA$7/7),""))</f>
        <v>0</v>
      </c>
      <c r="BA30" s="209"/>
      <c r="BB30" s="251"/>
      <c r="BC30" s="252"/>
      <c r="BD30" s="252"/>
      <c r="BE30" s="252"/>
      <c r="BF30" s="252"/>
      <c r="BG30" s="253"/>
    </row>
    <row r="31" spans="2:59" ht="20.25" customHeight="1" x14ac:dyDescent="0.4">
      <c r="B31" s="219"/>
      <c r="C31" s="222"/>
      <c r="D31" s="221"/>
      <c r="E31" s="255"/>
      <c r="F31" s="221"/>
      <c r="G31" s="230"/>
      <c r="H31" s="228"/>
      <c r="I31" s="228"/>
      <c r="J31" s="228"/>
      <c r="K31" s="229"/>
      <c r="L31" s="256"/>
      <c r="M31" s="257"/>
      <c r="N31" s="257"/>
      <c r="O31" s="258"/>
      <c r="P31" s="216" t="s">
        <v>56</v>
      </c>
      <c r="Q31" s="217"/>
      <c r="R31" s="218"/>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4"/>
      <c r="AY31" s="205"/>
      <c r="AZ31" s="208"/>
      <c r="BA31" s="209"/>
      <c r="BB31" s="213"/>
      <c r="BC31" s="214"/>
      <c r="BD31" s="214"/>
      <c r="BE31" s="214"/>
      <c r="BF31" s="214"/>
      <c r="BG31" s="215"/>
    </row>
    <row r="32" spans="2:59" ht="20.25" customHeight="1" x14ac:dyDescent="0.4">
      <c r="B32" s="219">
        <f>B30+1</f>
        <v>9</v>
      </c>
      <c r="C32" s="220"/>
      <c r="D32" s="221"/>
      <c r="E32" s="254"/>
      <c r="F32" s="221"/>
      <c r="G32" s="227"/>
      <c r="H32" s="228"/>
      <c r="I32" s="228"/>
      <c r="J32" s="228"/>
      <c r="K32" s="229"/>
      <c r="L32" s="256"/>
      <c r="M32" s="257"/>
      <c r="N32" s="257"/>
      <c r="O32" s="258"/>
      <c r="P32" s="237" t="s">
        <v>55</v>
      </c>
      <c r="Q32" s="238"/>
      <c r="R32" s="239"/>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4">
        <f t="shared" ref="AX32" si="36">IF($BC$3="計画",SUM(S33:AT33),IF($BC$3="実績",SUM(S33:AW33),""))</f>
        <v>0</v>
      </c>
      <c r="AY32" s="205"/>
      <c r="AZ32" s="208">
        <f t="shared" ref="AZ32" si="37">IF($BC$3="計画",AX32/4,IF($BC$3="実績",AX32/($BA$7/7),""))</f>
        <v>0</v>
      </c>
      <c r="BA32" s="209"/>
      <c r="BB32" s="259"/>
      <c r="BC32" s="260"/>
      <c r="BD32" s="260"/>
      <c r="BE32" s="260"/>
      <c r="BF32" s="260"/>
      <c r="BG32" s="261"/>
    </row>
    <row r="33" spans="2:59" ht="20.25" customHeight="1" x14ac:dyDescent="0.4">
      <c r="B33" s="219"/>
      <c r="C33" s="222"/>
      <c r="D33" s="221"/>
      <c r="E33" s="255"/>
      <c r="F33" s="221"/>
      <c r="G33" s="230"/>
      <c r="H33" s="228"/>
      <c r="I33" s="228"/>
      <c r="J33" s="228"/>
      <c r="K33" s="229"/>
      <c r="L33" s="256"/>
      <c r="M33" s="257"/>
      <c r="N33" s="257"/>
      <c r="O33" s="258"/>
      <c r="P33" s="216" t="s">
        <v>56</v>
      </c>
      <c r="Q33" s="217"/>
      <c r="R33" s="218"/>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4"/>
      <c r="AY33" s="205"/>
      <c r="AZ33" s="208"/>
      <c r="BA33" s="209"/>
      <c r="BB33" s="262"/>
      <c r="BC33" s="263"/>
      <c r="BD33" s="263"/>
      <c r="BE33" s="263"/>
      <c r="BF33" s="263"/>
      <c r="BG33" s="264"/>
    </row>
    <row r="34" spans="2:59" ht="20.25" customHeight="1" x14ac:dyDescent="0.4">
      <c r="B34" s="219">
        <f t="shared" ref="B34:B36" si="38">B32+1</f>
        <v>10</v>
      </c>
      <c r="C34" s="220"/>
      <c r="D34" s="221"/>
      <c r="E34" s="254"/>
      <c r="F34" s="221"/>
      <c r="G34" s="227"/>
      <c r="H34" s="228"/>
      <c r="I34" s="228"/>
      <c r="J34" s="228"/>
      <c r="K34" s="229"/>
      <c r="L34" s="256"/>
      <c r="M34" s="257"/>
      <c r="N34" s="257"/>
      <c r="O34" s="258"/>
      <c r="P34" s="237" t="s">
        <v>55</v>
      </c>
      <c r="Q34" s="238"/>
      <c r="R34" s="239"/>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4">
        <f t="shared" ref="AX34" si="39">IF($BC$3="計画",SUM(S35:AT35),IF($BC$3="実績",SUM(S35:AW35),""))</f>
        <v>0</v>
      </c>
      <c r="AY34" s="205"/>
      <c r="AZ34" s="208">
        <f t="shared" ref="AZ34" si="40">IF($BC$3="計画",AX34/4,IF($BC$3="実績",AX34/($BA$7/7),""))</f>
        <v>0</v>
      </c>
      <c r="BA34" s="209"/>
      <c r="BB34" s="251"/>
      <c r="BC34" s="252"/>
      <c r="BD34" s="252"/>
      <c r="BE34" s="252"/>
      <c r="BF34" s="252"/>
      <c r="BG34" s="253"/>
    </row>
    <row r="35" spans="2:59" ht="20.25" customHeight="1" x14ac:dyDescent="0.4">
      <c r="B35" s="265"/>
      <c r="C35" s="222"/>
      <c r="D35" s="221"/>
      <c r="E35" s="266"/>
      <c r="F35" s="224"/>
      <c r="G35" s="230"/>
      <c r="H35" s="228"/>
      <c r="I35" s="228"/>
      <c r="J35" s="228"/>
      <c r="K35" s="229"/>
      <c r="L35" s="231"/>
      <c r="M35" s="232"/>
      <c r="N35" s="232"/>
      <c r="O35" s="233"/>
      <c r="P35" s="270" t="s">
        <v>56</v>
      </c>
      <c r="Q35" s="271"/>
      <c r="R35" s="272"/>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4"/>
      <c r="AY35" s="205"/>
      <c r="AZ35" s="208"/>
      <c r="BA35" s="209"/>
      <c r="BB35" s="267"/>
      <c r="BC35" s="268"/>
      <c r="BD35" s="268"/>
      <c r="BE35" s="268"/>
      <c r="BF35" s="268"/>
      <c r="BG35" s="269"/>
    </row>
    <row r="36" spans="2:59" ht="20.25" customHeight="1" x14ac:dyDescent="0.4">
      <c r="B36" s="219">
        <f t="shared" si="38"/>
        <v>11</v>
      </c>
      <c r="C36" s="220"/>
      <c r="D36" s="221"/>
      <c r="E36" s="254"/>
      <c r="F36" s="221"/>
      <c r="G36" s="227"/>
      <c r="H36" s="228"/>
      <c r="I36" s="228"/>
      <c r="J36" s="228"/>
      <c r="K36" s="229"/>
      <c r="L36" s="256"/>
      <c r="M36" s="257"/>
      <c r="N36" s="257"/>
      <c r="O36" s="258"/>
      <c r="P36" s="237" t="s">
        <v>55</v>
      </c>
      <c r="Q36" s="238"/>
      <c r="R36" s="239"/>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4">
        <f t="shared" ref="AX36" si="41">IF($BC$3="計画",SUM(S37:AT37),IF($BC$3="実績",SUM(S37:AW37),""))</f>
        <v>0</v>
      </c>
      <c r="AY36" s="205"/>
      <c r="AZ36" s="208">
        <f t="shared" ref="AZ36" si="42">IF($BC$3="計画",AX36/4,IF($BC$3="実績",AX36/($BA$7/7),""))</f>
        <v>0</v>
      </c>
      <c r="BA36" s="209"/>
      <c r="BB36" s="251"/>
      <c r="BC36" s="252"/>
      <c r="BD36" s="252"/>
      <c r="BE36" s="252"/>
      <c r="BF36" s="252"/>
      <c r="BG36" s="253"/>
    </row>
    <row r="37" spans="2:59" ht="20.25" customHeight="1" x14ac:dyDescent="0.4">
      <c r="B37" s="265"/>
      <c r="C37" s="222"/>
      <c r="D37" s="221"/>
      <c r="E37" s="266"/>
      <c r="F37" s="224"/>
      <c r="G37" s="230"/>
      <c r="H37" s="228"/>
      <c r="I37" s="228"/>
      <c r="J37" s="228"/>
      <c r="K37" s="229"/>
      <c r="L37" s="231"/>
      <c r="M37" s="232"/>
      <c r="N37" s="232"/>
      <c r="O37" s="233"/>
      <c r="P37" s="270" t="s">
        <v>56</v>
      </c>
      <c r="Q37" s="271"/>
      <c r="R37" s="272"/>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4"/>
      <c r="AY37" s="205"/>
      <c r="AZ37" s="208"/>
      <c r="BA37" s="209"/>
      <c r="BB37" s="267"/>
      <c r="BC37" s="268"/>
      <c r="BD37" s="268"/>
      <c r="BE37" s="268"/>
      <c r="BF37" s="268"/>
      <c r="BG37" s="269"/>
    </row>
    <row r="38" spans="2:59" ht="20.25" customHeight="1" x14ac:dyDescent="0.4">
      <c r="B38" s="219">
        <f>B36+1</f>
        <v>12</v>
      </c>
      <c r="C38" s="220"/>
      <c r="D38" s="221"/>
      <c r="E38" s="254"/>
      <c r="F38" s="221"/>
      <c r="G38" s="227"/>
      <c r="H38" s="228"/>
      <c r="I38" s="228"/>
      <c r="J38" s="228"/>
      <c r="K38" s="229"/>
      <c r="L38" s="256"/>
      <c r="M38" s="257"/>
      <c r="N38" s="257"/>
      <c r="O38" s="258"/>
      <c r="P38" s="237" t="s">
        <v>55</v>
      </c>
      <c r="Q38" s="238"/>
      <c r="R38" s="239"/>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4">
        <f t="shared" ref="AX38" si="43">IF($BC$3="計画",SUM(S39:AT39),IF($BC$3="実績",SUM(S39:AW39),""))</f>
        <v>0</v>
      </c>
      <c r="AY38" s="205"/>
      <c r="AZ38" s="208">
        <f t="shared" ref="AZ38" si="44">IF($BC$3="計画",AX38/4,IF($BC$3="実績",AX38/($BA$7/7),""))</f>
        <v>0</v>
      </c>
      <c r="BA38" s="209"/>
      <c r="BB38" s="251"/>
      <c r="BC38" s="252"/>
      <c r="BD38" s="252"/>
      <c r="BE38" s="252"/>
      <c r="BF38" s="252"/>
      <c r="BG38" s="253"/>
    </row>
    <row r="39" spans="2:59" ht="20.25" customHeight="1" x14ac:dyDescent="0.4">
      <c r="B39" s="265"/>
      <c r="C39" s="222"/>
      <c r="D39" s="221"/>
      <c r="E39" s="266"/>
      <c r="F39" s="224"/>
      <c r="G39" s="230"/>
      <c r="H39" s="228"/>
      <c r="I39" s="228"/>
      <c r="J39" s="228"/>
      <c r="K39" s="229"/>
      <c r="L39" s="231"/>
      <c r="M39" s="232"/>
      <c r="N39" s="232"/>
      <c r="O39" s="233"/>
      <c r="P39" s="270" t="s">
        <v>56</v>
      </c>
      <c r="Q39" s="271"/>
      <c r="R39" s="272"/>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4"/>
      <c r="AY39" s="205"/>
      <c r="AZ39" s="208"/>
      <c r="BA39" s="209"/>
      <c r="BB39" s="267"/>
      <c r="BC39" s="268"/>
      <c r="BD39" s="268"/>
      <c r="BE39" s="268"/>
      <c r="BF39" s="268"/>
      <c r="BG39" s="269"/>
    </row>
    <row r="40" spans="2:59" ht="20.25" customHeight="1" x14ac:dyDescent="0.4">
      <c r="B40" s="219">
        <f>B38+1</f>
        <v>13</v>
      </c>
      <c r="C40" s="220"/>
      <c r="D40" s="221"/>
      <c r="E40" s="254"/>
      <c r="F40" s="221"/>
      <c r="G40" s="227"/>
      <c r="H40" s="228"/>
      <c r="I40" s="228"/>
      <c r="J40" s="228"/>
      <c r="K40" s="229"/>
      <c r="L40" s="256"/>
      <c r="M40" s="257"/>
      <c r="N40" s="257"/>
      <c r="O40" s="258"/>
      <c r="P40" s="237" t="s">
        <v>55</v>
      </c>
      <c r="Q40" s="238"/>
      <c r="R40" s="239"/>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4">
        <f t="shared" ref="AX40" si="45">IF($BC$3="計画",SUM(S41:AT41),IF($BC$3="実績",SUM(S41:AW41),""))</f>
        <v>0</v>
      </c>
      <c r="AY40" s="205"/>
      <c r="AZ40" s="208">
        <f t="shared" ref="AZ40" si="46">IF($BC$3="計画",AX40/4,IF($BC$3="実績",AX40/($BA$7/7),""))</f>
        <v>0</v>
      </c>
      <c r="BA40" s="209"/>
      <c r="BB40" s="251"/>
      <c r="BC40" s="252"/>
      <c r="BD40" s="252"/>
      <c r="BE40" s="252"/>
      <c r="BF40" s="252"/>
      <c r="BG40" s="253"/>
    </row>
    <row r="41" spans="2:59" ht="20.25" customHeight="1" x14ac:dyDescent="0.4">
      <c r="B41" s="265"/>
      <c r="C41" s="222"/>
      <c r="D41" s="221"/>
      <c r="E41" s="266"/>
      <c r="F41" s="224"/>
      <c r="G41" s="230"/>
      <c r="H41" s="228"/>
      <c r="I41" s="228"/>
      <c r="J41" s="228"/>
      <c r="K41" s="229"/>
      <c r="L41" s="231"/>
      <c r="M41" s="232"/>
      <c r="N41" s="232"/>
      <c r="O41" s="233"/>
      <c r="P41" s="270" t="s">
        <v>56</v>
      </c>
      <c r="Q41" s="271"/>
      <c r="R41" s="272"/>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4"/>
      <c r="AY41" s="205"/>
      <c r="AZ41" s="208"/>
      <c r="BA41" s="209"/>
      <c r="BB41" s="267"/>
      <c r="BC41" s="268"/>
      <c r="BD41" s="268"/>
      <c r="BE41" s="268"/>
      <c r="BF41" s="268"/>
      <c r="BG41" s="269"/>
    </row>
    <row r="42" spans="2:59" ht="20.25" customHeight="1" x14ac:dyDescent="0.4">
      <c r="B42" s="219">
        <f>B40+1</f>
        <v>14</v>
      </c>
      <c r="C42" s="220"/>
      <c r="D42" s="221"/>
      <c r="E42" s="254"/>
      <c r="F42" s="221"/>
      <c r="G42" s="227"/>
      <c r="H42" s="228"/>
      <c r="I42" s="228"/>
      <c r="J42" s="228"/>
      <c r="K42" s="229"/>
      <c r="L42" s="256"/>
      <c r="M42" s="257"/>
      <c r="N42" s="257"/>
      <c r="O42" s="258"/>
      <c r="P42" s="237" t="s">
        <v>55</v>
      </c>
      <c r="Q42" s="238"/>
      <c r="R42" s="239"/>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4">
        <f t="shared" ref="AX42" si="47">IF($BC$3="計画",SUM(S43:AT43),IF($BC$3="実績",SUM(S43:AW43),""))</f>
        <v>0</v>
      </c>
      <c r="AY42" s="205"/>
      <c r="AZ42" s="208">
        <f t="shared" ref="AZ42" si="48">IF($BC$3="計画",AX42/4,IF($BC$3="実績",AX42/($BA$7/7),""))</f>
        <v>0</v>
      </c>
      <c r="BA42" s="209"/>
      <c r="BB42" s="251"/>
      <c r="BC42" s="252"/>
      <c r="BD42" s="252"/>
      <c r="BE42" s="252"/>
      <c r="BF42" s="252"/>
      <c r="BG42" s="253"/>
    </row>
    <row r="43" spans="2:59" ht="20.25" customHeight="1" x14ac:dyDescent="0.4">
      <c r="B43" s="265"/>
      <c r="C43" s="222"/>
      <c r="D43" s="221"/>
      <c r="E43" s="266"/>
      <c r="F43" s="224"/>
      <c r="G43" s="230"/>
      <c r="H43" s="228"/>
      <c r="I43" s="228"/>
      <c r="J43" s="228"/>
      <c r="K43" s="229"/>
      <c r="L43" s="231"/>
      <c r="M43" s="232"/>
      <c r="N43" s="232"/>
      <c r="O43" s="233"/>
      <c r="P43" s="270" t="s">
        <v>56</v>
      </c>
      <c r="Q43" s="271"/>
      <c r="R43" s="272"/>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4"/>
      <c r="AY43" s="205"/>
      <c r="AZ43" s="208"/>
      <c r="BA43" s="209"/>
      <c r="BB43" s="267"/>
      <c r="BC43" s="268"/>
      <c r="BD43" s="268"/>
      <c r="BE43" s="268"/>
      <c r="BF43" s="268"/>
      <c r="BG43" s="269"/>
    </row>
    <row r="44" spans="2:59" ht="20.25" customHeight="1" x14ac:dyDescent="0.4">
      <c r="B44" s="219">
        <f>B42+1</f>
        <v>15</v>
      </c>
      <c r="C44" s="220"/>
      <c r="D44" s="221"/>
      <c r="E44" s="254"/>
      <c r="F44" s="221"/>
      <c r="G44" s="227"/>
      <c r="H44" s="228"/>
      <c r="I44" s="228"/>
      <c r="J44" s="228"/>
      <c r="K44" s="229"/>
      <c r="L44" s="256"/>
      <c r="M44" s="257"/>
      <c r="N44" s="257"/>
      <c r="O44" s="258"/>
      <c r="P44" s="237" t="s">
        <v>55</v>
      </c>
      <c r="Q44" s="238"/>
      <c r="R44" s="239"/>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4">
        <f t="shared" ref="AX44" si="49">IF($BC$3="計画",SUM(S45:AT45),IF($BC$3="実績",SUM(S45:AW45),""))</f>
        <v>0</v>
      </c>
      <c r="AY44" s="205"/>
      <c r="AZ44" s="208">
        <f t="shared" ref="AZ44" si="50">IF($BC$3="計画",AX44/4,IF($BC$3="実績",AX44/($BA$7/7),""))</f>
        <v>0</v>
      </c>
      <c r="BA44" s="209"/>
      <c r="BB44" s="251"/>
      <c r="BC44" s="252"/>
      <c r="BD44" s="252"/>
      <c r="BE44" s="252"/>
      <c r="BF44" s="252"/>
      <c r="BG44" s="253"/>
    </row>
    <row r="45" spans="2:59" ht="20.25" customHeight="1" x14ac:dyDescent="0.4">
      <c r="B45" s="265"/>
      <c r="C45" s="222"/>
      <c r="D45" s="221"/>
      <c r="E45" s="266"/>
      <c r="F45" s="224"/>
      <c r="G45" s="230"/>
      <c r="H45" s="228"/>
      <c r="I45" s="228"/>
      <c r="J45" s="228"/>
      <c r="K45" s="229"/>
      <c r="L45" s="231"/>
      <c r="M45" s="232"/>
      <c r="N45" s="232"/>
      <c r="O45" s="233"/>
      <c r="P45" s="270" t="s">
        <v>56</v>
      </c>
      <c r="Q45" s="271"/>
      <c r="R45" s="272"/>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4"/>
      <c r="AY45" s="205"/>
      <c r="AZ45" s="208"/>
      <c r="BA45" s="209"/>
      <c r="BB45" s="267"/>
      <c r="BC45" s="268"/>
      <c r="BD45" s="268"/>
      <c r="BE45" s="268"/>
      <c r="BF45" s="268"/>
      <c r="BG45" s="269"/>
    </row>
    <row r="46" spans="2:59" ht="20.25" customHeight="1" x14ac:dyDescent="0.4">
      <c r="B46" s="219">
        <f>B44+1</f>
        <v>16</v>
      </c>
      <c r="C46" s="220"/>
      <c r="D46" s="221"/>
      <c r="E46" s="254"/>
      <c r="F46" s="221"/>
      <c r="G46" s="227"/>
      <c r="H46" s="228"/>
      <c r="I46" s="228"/>
      <c r="J46" s="228"/>
      <c r="K46" s="229"/>
      <c r="L46" s="256"/>
      <c r="M46" s="257"/>
      <c r="N46" s="257"/>
      <c r="O46" s="258"/>
      <c r="P46" s="237" t="s">
        <v>55</v>
      </c>
      <c r="Q46" s="238"/>
      <c r="R46" s="239"/>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4">
        <f t="shared" ref="AX46" si="51">IF($BC$3="計画",SUM(S47:AT47),IF($BC$3="実績",SUM(S47:AW47),""))</f>
        <v>0</v>
      </c>
      <c r="AY46" s="205"/>
      <c r="AZ46" s="208">
        <f t="shared" ref="AZ46" si="52">IF($BC$3="計画",AX46/4,IF($BC$3="実績",AX46/($BA$7/7),""))</f>
        <v>0</v>
      </c>
      <c r="BA46" s="209"/>
      <c r="BB46" s="251"/>
      <c r="BC46" s="252"/>
      <c r="BD46" s="252"/>
      <c r="BE46" s="252"/>
      <c r="BF46" s="252"/>
      <c r="BG46" s="253"/>
    </row>
    <row r="47" spans="2:59" ht="20.25" customHeight="1" x14ac:dyDescent="0.4">
      <c r="B47" s="265"/>
      <c r="C47" s="222"/>
      <c r="D47" s="221"/>
      <c r="E47" s="266"/>
      <c r="F47" s="224"/>
      <c r="G47" s="230"/>
      <c r="H47" s="228"/>
      <c r="I47" s="228"/>
      <c r="J47" s="228"/>
      <c r="K47" s="229"/>
      <c r="L47" s="231"/>
      <c r="M47" s="232"/>
      <c r="N47" s="232"/>
      <c r="O47" s="233"/>
      <c r="P47" s="270" t="s">
        <v>56</v>
      </c>
      <c r="Q47" s="271"/>
      <c r="R47" s="272"/>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4"/>
      <c r="AY47" s="205"/>
      <c r="AZ47" s="208"/>
      <c r="BA47" s="209"/>
      <c r="BB47" s="267"/>
      <c r="BC47" s="268"/>
      <c r="BD47" s="268"/>
      <c r="BE47" s="268"/>
      <c r="BF47" s="268"/>
      <c r="BG47" s="269"/>
    </row>
    <row r="48" spans="2:59" ht="20.25" customHeight="1" x14ac:dyDescent="0.4">
      <c r="B48" s="219">
        <f>B46+1</f>
        <v>17</v>
      </c>
      <c r="C48" s="220"/>
      <c r="D48" s="221"/>
      <c r="E48" s="254"/>
      <c r="F48" s="221"/>
      <c r="G48" s="227"/>
      <c r="H48" s="228"/>
      <c r="I48" s="228"/>
      <c r="J48" s="228"/>
      <c r="K48" s="229"/>
      <c r="L48" s="256"/>
      <c r="M48" s="257"/>
      <c r="N48" s="257"/>
      <c r="O48" s="258"/>
      <c r="P48" s="237" t="s">
        <v>55</v>
      </c>
      <c r="Q48" s="238"/>
      <c r="R48" s="239"/>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4">
        <f t="shared" ref="AX48" si="53">IF($BC$3="計画",SUM(S49:AT49),IF($BC$3="実績",SUM(S49:AW49),""))</f>
        <v>0</v>
      </c>
      <c r="AY48" s="205"/>
      <c r="AZ48" s="208">
        <f t="shared" ref="AZ48" si="54">IF($BC$3="計画",AX48/4,IF($BC$3="実績",AX48/($BA$7/7),""))</f>
        <v>0</v>
      </c>
      <c r="BA48" s="209"/>
      <c r="BB48" s="251"/>
      <c r="BC48" s="252"/>
      <c r="BD48" s="252"/>
      <c r="BE48" s="252"/>
      <c r="BF48" s="252"/>
      <c r="BG48" s="253"/>
    </row>
    <row r="49" spans="1:60" ht="20.25" customHeight="1" x14ac:dyDescent="0.4">
      <c r="B49" s="265"/>
      <c r="C49" s="222"/>
      <c r="D49" s="221"/>
      <c r="E49" s="266"/>
      <c r="F49" s="224"/>
      <c r="G49" s="230"/>
      <c r="H49" s="228"/>
      <c r="I49" s="228"/>
      <c r="J49" s="228"/>
      <c r="K49" s="229"/>
      <c r="L49" s="231"/>
      <c r="M49" s="232"/>
      <c r="N49" s="232"/>
      <c r="O49" s="233"/>
      <c r="P49" s="270" t="s">
        <v>56</v>
      </c>
      <c r="Q49" s="271"/>
      <c r="R49" s="272"/>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4"/>
      <c r="AY49" s="205"/>
      <c r="AZ49" s="208"/>
      <c r="BA49" s="209"/>
      <c r="BB49" s="267"/>
      <c r="BC49" s="268"/>
      <c r="BD49" s="268"/>
      <c r="BE49" s="268"/>
      <c r="BF49" s="268"/>
      <c r="BG49" s="269"/>
    </row>
    <row r="50" spans="1:60" ht="20.25" customHeight="1" x14ac:dyDescent="0.4">
      <c r="B50" s="219">
        <f>B48+1</f>
        <v>18</v>
      </c>
      <c r="C50" s="220"/>
      <c r="D50" s="221"/>
      <c r="E50" s="254"/>
      <c r="F50" s="221"/>
      <c r="G50" s="227"/>
      <c r="H50" s="228"/>
      <c r="I50" s="228"/>
      <c r="J50" s="228"/>
      <c r="K50" s="229"/>
      <c r="L50" s="256"/>
      <c r="M50" s="257"/>
      <c r="N50" s="257"/>
      <c r="O50" s="258"/>
      <c r="P50" s="237" t="s">
        <v>55</v>
      </c>
      <c r="Q50" s="238"/>
      <c r="R50" s="239"/>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4">
        <f t="shared" ref="AX50" si="55">IF($BC$3="計画",SUM(S51:AT51),IF($BC$3="実績",SUM(S51:AW51),""))</f>
        <v>0</v>
      </c>
      <c r="AY50" s="205"/>
      <c r="AZ50" s="208">
        <f t="shared" ref="AZ50" si="56">IF($BC$3="計画",AX50/4,IF($BC$3="実績",AX50/($BA$7/7),""))</f>
        <v>0</v>
      </c>
      <c r="BA50" s="209"/>
      <c r="BB50" s="251"/>
      <c r="BC50" s="252"/>
      <c r="BD50" s="252"/>
      <c r="BE50" s="252"/>
      <c r="BF50" s="252"/>
      <c r="BG50" s="253"/>
    </row>
    <row r="51" spans="1:60" ht="20.25" customHeight="1" thickBot="1" x14ac:dyDescent="0.45">
      <c r="B51" s="219"/>
      <c r="C51" s="273"/>
      <c r="D51" s="274"/>
      <c r="E51" s="255"/>
      <c r="F51" s="221"/>
      <c r="G51" s="230"/>
      <c r="H51" s="228"/>
      <c r="I51" s="228"/>
      <c r="J51" s="228"/>
      <c r="K51" s="229"/>
      <c r="L51" s="256"/>
      <c r="M51" s="257"/>
      <c r="N51" s="257"/>
      <c r="O51" s="258"/>
      <c r="P51" s="216" t="s">
        <v>56</v>
      </c>
      <c r="Q51" s="217"/>
      <c r="R51" s="218"/>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4"/>
      <c r="AY51" s="205"/>
      <c r="AZ51" s="208"/>
      <c r="BA51" s="209"/>
      <c r="BB51" s="213"/>
      <c r="BC51" s="214"/>
      <c r="BD51" s="214"/>
      <c r="BE51" s="214"/>
      <c r="BF51" s="214"/>
      <c r="BG51" s="215"/>
    </row>
    <row r="52" spans="1:60" ht="20.25" customHeight="1" thickBot="1" x14ac:dyDescent="0.45">
      <c r="B52" s="27"/>
      <c r="C52" s="31"/>
      <c r="D52" s="31"/>
      <c r="E52" s="31"/>
      <c r="F52" s="31"/>
      <c r="G52" s="31"/>
      <c r="H52" s="31"/>
      <c r="I52" s="31"/>
      <c r="J52" s="31"/>
      <c r="K52" s="31"/>
      <c r="L52" s="31"/>
      <c r="M52" s="31"/>
      <c r="N52" s="31"/>
      <c r="O52" s="31"/>
      <c r="P52" s="31"/>
      <c r="Q52" s="31"/>
      <c r="R52" s="32"/>
      <c r="S52" s="277"/>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9">
        <f>SUM(AX16:AY51)</f>
        <v>0</v>
      </c>
      <c r="AY52" s="280"/>
      <c r="AZ52" s="281">
        <f>SUM(AZ16:BA51)</f>
        <v>0</v>
      </c>
      <c r="BA52" s="282"/>
      <c r="BB52" s="283"/>
      <c r="BC52" s="284"/>
      <c r="BD52" s="284"/>
      <c r="BE52" s="284"/>
      <c r="BF52" s="284"/>
      <c r="BG52" s="285"/>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5" t="s">
        <v>78</v>
      </c>
      <c r="E56" s="275"/>
      <c r="F56" s="275" t="s">
        <v>79</v>
      </c>
      <c r="G56" s="275"/>
      <c r="H56" s="275"/>
      <c r="I56" s="275"/>
      <c r="J56" s="1"/>
      <c r="K56" s="190" t="s">
        <v>82</v>
      </c>
      <c r="L56" s="190"/>
      <c r="M56" s="190"/>
      <c r="N56" s="190"/>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6"/>
      <c r="E57" s="276"/>
      <c r="F57" s="276" t="s">
        <v>80</v>
      </c>
      <c r="G57" s="276"/>
      <c r="H57" s="276" t="s">
        <v>81</v>
      </c>
      <c r="I57" s="276"/>
      <c r="J57" s="1"/>
      <c r="K57" s="276" t="s">
        <v>80</v>
      </c>
      <c r="L57" s="276"/>
      <c r="M57" s="276" t="s">
        <v>81</v>
      </c>
      <c r="N57" s="276"/>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8" t="s">
        <v>3</v>
      </c>
      <c r="E58" s="288"/>
      <c r="F58" s="286">
        <f>SUMIFS($AX$16:$AY$51,$C$16:$D$51,"介護支援専門員",$E$16:$F$51,"A")</f>
        <v>0</v>
      </c>
      <c r="G58" s="286"/>
      <c r="H58" s="287">
        <f>SUMIFS($AZ$16:$BA$51,$C$16:$D$51,"介護支援専門員",$E$16:$F$51,"A")</f>
        <v>0</v>
      </c>
      <c r="I58" s="287"/>
      <c r="J58" s="1"/>
      <c r="K58" s="289">
        <v>0</v>
      </c>
      <c r="L58" s="289"/>
      <c r="M58" s="290">
        <v>0</v>
      </c>
      <c r="N58" s="290"/>
      <c r="P58" s="291">
        <v>0</v>
      </c>
      <c r="Q58" s="292"/>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8" t="s">
        <v>4</v>
      </c>
      <c r="E59" s="288"/>
      <c r="F59" s="286">
        <f>SUMIFS($AX$16:$AY$51,$C$16:$D$51,"介護支援専門員",$E$16:$F$51,"B")</f>
        <v>0</v>
      </c>
      <c r="G59" s="286"/>
      <c r="H59" s="287">
        <f>SUMIFS($AZ$16:$BA$51,$C$16:$D$51,"介護支援専門員",$E$16:$F$51,"B")</f>
        <v>0</v>
      </c>
      <c r="I59" s="287"/>
      <c r="J59" s="1"/>
      <c r="K59" s="289">
        <v>0</v>
      </c>
      <c r="L59" s="289"/>
      <c r="M59" s="290">
        <v>0</v>
      </c>
      <c r="N59" s="290"/>
      <c r="P59" s="291">
        <v>0</v>
      </c>
      <c r="Q59" s="292"/>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8" t="s">
        <v>5</v>
      </c>
      <c r="E60" s="288"/>
      <c r="F60" s="286">
        <f>SUMIFS($AX$16:$AY$51,$C$16:$D$51,"介護支援専門員",$E$16:$F$51,"C")</f>
        <v>0</v>
      </c>
      <c r="G60" s="286"/>
      <c r="H60" s="287">
        <f>SUMIFS($AZ$16:$BA$51,$C$16:$D$51,"介護支援専門員",$E$16:$F$51,"C")</f>
        <v>0</v>
      </c>
      <c r="I60" s="287"/>
      <c r="J60" s="1"/>
      <c r="K60" s="289">
        <v>0</v>
      </c>
      <c r="L60" s="289"/>
      <c r="M60" s="301">
        <v>0</v>
      </c>
      <c r="N60" s="301"/>
      <c r="P60" s="296" t="s">
        <v>74</v>
      </c>
      <c r="Q60" s="297"/>
      <c r="R60" s="111"/>
      <c r="S60" s="110"/>
    </row>
    <row r="61" spans="1:60" ht="20.25" customHeight="1" x14ac:dyDescent="0.4">
      <c r="C61" s="1"/>
      <c r="D61" s="288" t="s">
        <v>6</v>
      </c>
      <c r="E61" s="288"/>
      <c r="F61" s="286">
        <f>SUMIFS($AX$16:$AY$51,$C$16:$D$51,"介護支援専門員",$E$16:$F$51,"D")</f>
        <v>0</v>
      </c>
      <c r="G61" s="286"/>
      <c r="H61" s="287">
        <f>SUMIFS($AZ$16:$BA$51,$C$16:$D$51,"介護支援専門員",$E$16:$F$51,"D")</f>
        <v>0</v>
      </c>
      <c r="I61" s="287"/>
      <c r="J61" s="1"/>
      <c r="K61" s="289">
        <v>0</v>
      </c>
      <c r="L61" s="289"/>
      <c r="M61" s="301">
        <v>0</v>
      </c>
      <c r="N61" s="301"/>
      <c r="P61" s="296" t="s">
        <v>74</v>
      </c>
      <c r="Q61" s="297"/>
      <c r="R61" s="111"/>
      <c r="S61" s="110"/>
    </row>
    <row r="62" spans="1:60" ht="20.25" customHeight="1" x14ac:dyDescent="0.4">
      <c r="C62" s="1"/>
      <c r="D62" s="288" t="s">
        <v>63</v>
      </c>
      <c r="E62" s="288"/>
      <c r="F62" s="286">
        <f>SUM(F58:G61)</f>
        <v>0</v>
      </c>
      <c r="G62" s="286"/>
      <c r="H62" s="287">
        <f>SUM(H58:I61)</f>
        <v>0</v>
      </c>
      <c r="I62" s="287"/>
      <c r="J62" s="1"/>
      <c r="K62" s="286">
        <f>SUM(K58:L61)</f>
        <v>0</v>
      </c>
      <c r="L62" s="286"/>
      <c r="M62" s="287">
        <f>SUM(M58:N61)</f>
        <v>0</v>
      </c>
      <c r="N62" s="287"/>
      <c r="P62" s="299">
        <f>SUM(P58:Q59)</f>
        <v>0</v>
      </c>
      <c r="Q62" s="300"/>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8" t="s">
        <v>7</v>
      </c>
      <c r="V65" s="288"/>
      <c r="W65" s="288" t="s">
        <v>8</v>
      </c>
      <c r="X65" s="288"/>
      <c r="Y65" s="288"/>
      <c r="Z65" s="288"/>
    </row>
    <row r="66" spans="3:34" ht="20.25" customHeight="1" x14ac:dyDescent="0.4">
      <c r="C66" s="112"/>
      <c r="D66" s="1" t="s">
        <v>84</v>
      </c>
      <c r="E66" s="1"/>
      <c r="F66" s="1"/>
      <c r="G66" s="1"/>
      <c r="H66" s="1"/>
      <c r="I66" s="1" t="s">
        <v>86</v>
      </c>
      <c r="J66" s="1"/>
      <c r="K66" s="1"/>
      <c r="L66" s="1"/>
      <c r="M66" s="2"/>
      <c r="N66" s="1" t="s">
        <v>87</v>
      </c>
      <c r="O66" s="1"/>
      <c r="P66" s="1"/>
      <c r="Q66" s="1"/>
      <c r="R66" s="110"/>
      <c r="S66" s="110"/>
      <c r="U66" s="288" t="s">
        <v>3</v>
      </c>
      <c r="V66" s="288"/>
      <c r="W66" s="288" t="s">
        <v>107</v>
      </c>
      <c r="X66" s="288"/>
      <c r="Y66" s="288"/>
      <c r="Z66" s="288"/>
    </row>
    <row r="67" spans="3:34" ht="20.25" customHeight="1" x14ac:dyDescent="0.4">
      <c r="C67" s="111"/>
      <c r="D67" s="293">
        <f>M62</f>
        <v>0</v>
      </c>
      <c r="E67" s="288"/>
      <c r="F67" s="288"/>
      <c r="G67" s="288"/>
      <c r="H67" s="107" t="s">
        <v>64</v>
      </c>
      <c r="I67" s="288">
        <f>$AW$5</f>
        <v>40</v>
      </c>
      <c r="J67" s="288"/>
      <c r="K67" s="288"/>
      <c r="L67" s="288"/>
      <c r="M67" s="107" t="s">
        <v>65</v>
      </c>
      <c r="N67" s="294">
        <f>ROUNDDOWN(D67/I67,1)</f>
        <v>0</v>
      </c>
      <c r="O67" s="294"/>
      <c r="P67" s="294"/>
      <c r="Q67" s="294"/>
      <c r="R67" s="111"/>
      <c r="S67" s="111"/>
      <c r="U67" s="288" t="s">
        <v>4</v>
      </c>
      <c r="V67" s="288"/>
      <c r="W67" s="288" t="s">
        <v>108</v>
      </c>
      <c r="X67" s="288"/>
      <c r="Y67" s="288"/>
      <c r="Z67" s="288"/>
    </row>
    <row r="68" spans="3:34" ht="20.25" customHeight="1" x14ac:dyDescent="0.4">
      <c r="C68" s="111"/>
      <c r="D68" s="1"/>
      <c r="E68" s="1"/>
      <c r="F68" s="1"/>
      <c r="G68" s="1"/>
      <c r="H68" s="1"/>
      <c r="I68" s="1"/>
      <c r="J68" s="1"/>
      <c r="K68" s="1"/>
      <c r="L68" s="1"/>
      <c r="M68" s="2"/>
      <c r="N68" s="1" t="s">
        <v>147</v>
      </c>
      <c r="O68" s="1"/>
      <c r="P68" s="1"/>
      <c r="Q68" s="1"/>
      <c r="R68" s="111"/>
      <c r="S68" s="111"/>
      <c r="U68" s="288" t="s">
        <v>5</v>
      </c>
      <c r="V68" s="288"/>
      <c r="W68" s="288" t="s">
        <v>109</v>
      </c>
      <c r="X68" s="288"/>
      <c r="Y68" s="288"/>
      <c r="Z68" s="288"/>
    </row>
    <row r="69" spans="3:34" ht="20.25" customHeight="1" x14ac:dyDescent="0.4">
      <c r="C69" s="111"/>
      <c r="D69" s="1" t="s">
        <v>166</v>
      </c>
      <c r="E69" s="1"/>
      <c r="F69" s="1"/>
      <c r="G69" s="1"/>
      <c r="H69" s="1"/>
      <c r="I69" s="1"/>
      <c r="J69" s="1"/>
      <c r="K69" s="1"/>
      <c r="L69" s="1"/>
      <c r="M69" s="2"/>
      <c r="N69" s="1"/>
      <c r="O69" s="1"/>
      <c r="P69" s="1"/>
      <c r="Q69" s="1"/>
      <c r="R69" s="111"/>
      <c r="S69" s="111"/>
      <c r="U69" s="288" t="s">
        <v>6</v>
      </c>
      <c r="V69" s="288"/>
      <c r="W69" s="288" t="s">
        <v>145</v>
      </c>
      <c r="X69" s="288"/>
      <c r="Y69" s="288"/>
      <c r="Z69" s="288"/>
    </row>
    <row r="70" spans="3:34" ht="20.25" customHeight="1" x14ac:dyDescent="0.4">
      <c r="C70" s="111"/>
      <c r="D70" s="1" t="s">
        <v>92</v>
      </c>
      <c r="E70" s="1"/>
      <c r="F70" s="1"/>
      <c r="G70" s="1"/>
      <c r="H70" s="1"/>
      <c r="I70" s="1"/>
      <c r="J70" s="1"/>
      <c r="K70" s="1"/>
      <c r="L70" s="1"/>
      <c r="M70" s="2"/>
      <c r="N70" s="275"/>
      <c r="O70" s="275"/>
      <c r="P70" s="275"/>
      <c r="Q70" s="275"/>
      <c r="R70" s="111"/>
      <c r="S70" s="111"/>
    </row>
    <row r="71" spans="3:34" ht="20.25" customHeight="1" x14ac:dyDescent="0.4">
      <c r="C71" s="111"/>
      <c r="D71" s="10" t="s">
        <v>88</v>
      </c>
      <c r="I71" s="1" t="s">
        <v>91</v>
      </c>
      <c r="N71" s="276" t="s">
        <v>63</v>
      </c>
      <c r="O71" s="276"/>
      <c r="P71" s="276"/>
      <c r="Q71" s="276"/>
      <c r="R71" s="111"/>
      <c r="S71" s="117" t="s">
        <v>181</v>
      </c>
      <c r="T71" s="118"/>
      <c r="U71" s="118"/>
      <c r="V71" s="118"/>
    </row>
    <row r="72" spans="3:34" ht="20.25" customHeight="1" x14ac:dyDescent="0.4">
      <c r="C72" s="111"/>
      <c r="D72" s="288">
        <f>P62</f>
        <v>0</v>
      </c>
      <c r="E72" s="288"/>
      <c r="F72" s="288"/>
      <c r="G72" s="288"/>
      <c r="H72" s="107" t="s">
        <v>171</v>
      </c>
      <c r="I72" s="294">
        <f>N67</f>
        <v>0</v>
      </c>
      <c r="J72" s="294"/>
      <c r="K72" s="294"/>
      <c r="L72" s="294"/>
      <c r="M72" s="107" t="s">
        <v>65</v>
      </c>
      <c r="N72" s="298">
        <f>ROUNDDOWN(D72+I72,1)</f>
        <v>0</v>
      </c>
      <c r="O72" s="298"/>
      <c r="P72" s="298"/>
      <c r="Q72" s="298"/>
      <c r="R72" s="111"/>
      <c r="S72" s="295" t="str">
        <f>IF(BA9="","",ROUNDUP(BA9/35,0))</f>
        <v/>
      </c>
      <c r="T72" s="295"/>
      <c r="U72" s="295"/>
      <c r="V72" s="295"/>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28" orientation="portrait"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D69"/>
  <sheetViews>
    <sheetView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305" t="s">
        <v>199</v>
      </c>
      <c r="G4" s="305"/>
      <c r="H4" s="305"/>
      <c r="I4" s="305"/>
      <c r="J4" s="305"/>
      <c r="K4" s="305"/>
    </row>
    <row r="5" spans="2:11" s="36" customFormat="1" ht="20.25" customHeight="1" x14ac:dyDescent="0.4">
      <c r="B5" s="143"/>
      <c r="C5" s="44" t="s">
        <v>200</v>
      </c>
      <c r="D5" s="44"/>
      <c r="F5" s="305"/>
      <c r="G5" s="305"/>
      <c r="H5" s="305"/>
      <c r="I5" s="305"/>
      <c r="J5" s="305"/>
      <c r="K5" s="305"/>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【記載例】居宅介護支援</vt:lpstr>
      <vt:lpstr>【記載例】シフト記号表（勤務時間帯）</vt:lpstr>
      <vt:lpstr>居宅介護支援</vt:lpstr>
      <vt:lpstr>シフト記号表（勤務時間帯）</vt:lpstr>
      <vt:lpstr>記入方法</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Setup</cp:lastModifiedBy>
  <cp:lastPrinted>2020-08-19T09:42:01Z</cp:lastPrinted>
  <dcterms:created xsi:type="dcterms:W3CDTF">2020-01-14T23:44:41Z</dcterms:created>
  <dcterms:modified xsi:type="dcterms:W3CDTF">2020-11-02T10:42:42Z</dcterms:modified>
</cp:coreProperties>
</file>