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an-filesv11.kuki.local\Public\0112上下水道部\03水道業務課\07庶務係\☆平成28年度\01水道共通\05県通知\01県市町村課\H29.1.25公営企業に係る「経営比較分析表」の分析等について\"/>
    </mc:Choice>
  </mc:AlternateContent>
  <workbookProtection workbookPassword="864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<sst xmlns="http://schemas.openxmlformats.org/spreadsheetml/2006/main" count="217" uniqueCount="106">
  <si>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</si>
  <si>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</si>
  <si>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</si>
  <si>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</si>
  <si>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</si>
  <si>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</si>
  <si>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</si>
  <si>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</si>
  <si>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</si>
  <si>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</si>
  <si>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</si>
  <si>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</si>
  <si>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</si>
  <si>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</si>
  <si>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</si>
  <si>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</si>
  <si>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</si>
  <si>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</si>
  <si>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</si>
  <si>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</si>
  <si>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</si>
  <si>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</si>
  <si>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</si>
  <si>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</si>
  <si>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</si>
  <si>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</si>
  <si>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</si>
  <si>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</si>
  <si>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</si>
  <si>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</si>
  <si>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</si>
  <si>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</si>
  <si>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</si>
  <si>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</si>
  <si>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</si>
  <si>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</si>
  <si>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</si>
  <si>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</si>
  <si>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</si>
  <si>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</si>
  <si>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</si>
  <si>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</si>
  <si>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</si>
  <si>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</si>
  <si>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</si>
  <si>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</si>
  <si>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</si>
  <si>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</si>
  <si>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</si>
  <si>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</si>
  <si>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</si>
  <si>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</si>
  <si>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</si>
  <si>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</si>
  <si>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</si>
  <si>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</si>
  <si>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</si>
  <si>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</si>
  <si>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</si>
  <si>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</si>
  <si>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</si>
  <si>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</si>
  <si>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</si>
  <si>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</si>
  <si>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</si>
  <si>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</si>
  <si>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</si>
  <si>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</si>
  <si>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</si>
  <si>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</si>
  <si>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</si>
  <si>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</si>
  <si>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</si>
  <si>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</si>
  <si>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</si>
  <si>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</si>
  <si>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</si>
  <si>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</si>
  <si>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</si>
  <si>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</si>
  <si>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</si>
  <si>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</si>
  <si>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</si>
  <si>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</si>
  <si>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</si>
  <si>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</si>
  <si>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</si>
  <si>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</si>
  <si>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</si>
  <si>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</si>
  <si>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</si>
  <si>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</si>
  <si>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久喜市</t>
  </si>
  <si>
    <t>法適用</t>
  </si>
  <si>
    <t>水道事業</t>
  </si>
  <si>
    <t>末端給水事業</t>
  </si>
  <si>
    <t>A2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</si>
  <si>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</si>
  <si>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</si>
  <si>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</si>
  <si>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</si>
  <si>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</si>
  <si>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</si>
  <si>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過去5年間100％を大きく上回っており、単年度収支が常に黒字であることを示している。また、類似団体平均、全国平均のいずれも上回っており、健全な経営を維持している。
②累積欠損金比率
　累積欠損金は過去5年間発生していないため、0％である。
③流動比率
　流動比率は昨年度と比べ243.28ポイント低下したものの、類似団体平均、全国平均のいずれも大きく上回っており、短期的な債務に対する支払能力を十分備えている。
④企業債残高対給水収益比率
　平成22年度以降新たな企業債の借入はなく償還も進んでいることから、数値は右肩下がりとなっており、類似団体平均、全国平均よりも低い数値となっている。
⑤料金回収率
　平成23年度以降数値は右肩上がりとなっており、類似団体平均、全国平均のいずれも上回っている。
⑥給水原価
　全国平均をわずかに下回っているものの、類似団体平均と比較すると高い数値で推移している。平成24年度以降は右肩下がりになっているが、今後も費用削減に努める必要がある。
⑦施設利用率
　平成24年度以降は横ばいで推移しているが、類似団体平均、全国平均のいずれも上回っている。
⑧有収率
　昨年度と比べ0.6ポイント上昇しており、類似団体平均、全国平均のいずれも上回っている。</t>
    <rPh sb="1" eb="3">
      <t>ケイジョウ</t>
    </rPh>
    <rPh sb="3" eb="5">
      <t>シュウシ</t>
    </rPh>
    <rPh sb="5" eb="7">
      <t>ヒリツ</t>
    </rPh>
    <rPh sb="9" eb="11">
      <t>カコ</t>
    </rPh>
    <rPh sb="12" eb="14">
      <t>ネンカン</t>
    </rPh>
    <rPh sb="19" eb="20">
      <t>オオ</t>
    </rPh>
    <rPh sb="22" eb="24">
      <t>ウワマワ</t>
    </rPh>
    <rPh sb="29" eb="32">
      <t>タンネンド</t>
    </rPh>
    <rPh sb="32" eb="34">
      <t>シュウシ</t>
    </rPh>
    <rPh sb="35" eb="36">
      <t>ツネ</t>
    </rPh>
    <rPh sb="37" eb="39">
      <t>クロジ</t>
    </rPh>
    <rPh sb="45" eb="46">
      <t>シメ</t>
    </rPh>
    <rPh sb="54" eb="56">
      <t>ルイジ</t>
    </rPh>
    <rPh sb="56" eb="58">
      <t>ダンタイ</t>
    </rPh>
    <rPh sb="58" eb="60">
      <t>ヘイキン</t>
    </rPh>
    <rPh sb="61" eb="63">
      <t>ゼンコク</t>
    </rPh>
    <rPh sb="63" eb="65">
      <t>ヘイキン</t>
    </rPh>
    <rPh sb="70" eb="72">
      <t>ウワマワ</t>
    </rPh>
    <rPh sb="77" eb="79">
      <t>ケンゼン</t>
    </rPh>
    <rPh sb="80" eb="82">
      <t>ケイエイ</t>
    </rPh>
    <rPh sb="83" eb="85">
      <t>イジ</t>
    </rPh>
    <rPh sb="92" eb="94">
      <t>ルイセキ</t>
    </rPh>
    <rPh sb="94" eb="96">
      <t>ケッソン</t>
    </rPh>
    <rPh sb="96" eb="97">
      <t>キン</t>
    </rPh>
    <rPh sb="97" eb="99">
      <t>ヒリツ</t>
    </rPh>
    <rPh sb="101" eb="103">
      <t>ルイセキ</t>
    </rPh>
    <rPh sb="103" eb="105">
      <t>ケッソン</t>
    </rPh>
    <rPh sb="105" eb="106">
      <t>キン</t>
    </rPh>
    <rPh sb="107" eb="109">
      <t>カコ</t>
    </rPh>
    <rPh sb="110" eb="112">
      <t>ネンカン</t>
    </rPh>
    <rPh sb="112" eb="114">
      <t>ハッセイ</t>
    </rPh>
    <rPh sb="130" eb="132">
      <t>リュウドウ</t>
    </rPh>
    <rPh sb="132" eb="134">
      <t>ヒリツ</t>
    </rPh>
    <rPh sb="136" eb="138">
      <t>リュウドウ</t>
    </rPh>
    <rPh sb="138" eb="140">
      <t>ヒリツ</t>
    </rPh>
    <rPh sb="181" eb="182">
      <t>オオ</t>
    </rPh>
    <rPh sb="191" eb="194">
      <t>タンキテキ</t>
    </rPh>
    <rPh sb="195" eb="197">
      <t>サイム</t>
    </rPh>
    <rPh sb="198" eb="199">
      <t>タイ</t>
    </rPh>
    <rPh sb="201" eb="203">
      <t>シハライ</t>
    </rPh>
    <rPh sb="203" eb="205">
      <t>ノウリョク</t>
    </rPh>
    <rPh sb="206" eb="208">
      <t>ジュウブン</t>
    </rPh>
    <rPh sb="208" eb="209">
      <t>ソナ</t>
    </rPh>
    <rPh sb="216" eb="218">
      <t>キギョウ</t>
    </rPh>
    <rPh sb="218" eb="219">
      <t>サイ</t>
    </rPh>
    <rPh sb="219" eb="221">
      <t>ザンダカ</t>
    </rPh>
    <rPh sb="221" eb="222">
      <t>タイ</t>
    </rPh>
    <rPh sb="222" eb="224">
      <t>キュウスイ</t>
    </rPh>
    <rPh sb="224" eb="226">
      <t>シュウエキ</t>
    </rPh>
    <rPh sb="226" eb="228">
      <t>ヒリツ</t>
    </rPh>
    <rPh sb="230" eb="232">
      <t>ヘイセイ</t>
    </rPh>
    <rPh sb="234" eb="236">
      <t>ネンド</t>
    </rPh>
    <rPh sb="236" eb="238">
      <t>イコウ</t>
    </rPh>
    <rPh sb="238" eb="239">
      <t>アラ</t>
    </rPh>
    <rPh sb="241" eb="243">
      <t>キギョウ</t>
    </rPh>
    <rPh sb="243" eb="244">
      <t>サイ</t>
    </rPh>
    <rPh sb="250" eb="252">
      <t>ショウカン</t>
    </rPh>
    <rPh sb="253" eb="254">
      <t>スス</t>
    </rPh>
    <rPh sb="263" eb="265">
      <t>スウチ</t>
    </rPh>
    <rPh sb="266" eb="269">
      <t>ミギカタサ</t>
    </rPh>
    <rPh sb="305" eb="307">
      <t>リョウキン</t>
    </rPh>
    <rPh sb="307" eb="309">
      <t>カイシュウ</t>
    </rPh>
    <rPh sb="309" eb="310">
      <t>リツ</t>
    </rPh>
    <rPh sb="335" eb="337">
      <t>ルイジ</t>
    </rPh>
    <rPh sb="337" eb="339">
      <t>ダンタイ</t>
    </rPh>
    <rPh sb="339" eb="341">
      <t>ヘイキン</t>
    </rPh>
    <rPh sb="342" eb="344">
      <t>ゼンコク</t>
    </rPh>
    <rPh sb="344" eb="346">
      <t>ヘイキン</t>
    </rPh>
    <rPh sb="351" eb="353">
      <t>ウワマワ</t>
    </rPh>
    <rPh sb="360" eb="362">
      <t>キュウスイ</t>
    </rPh>
    <rPh sb="362" eb="364">
      <t>ゲンカ</t>
    </rPh>
    <rPh sb="366" eb="368">
      <t>ゼンコク</t>
    </rPh>
    <rPh sb="368" eb="370">
      <t>ヘイキン</t>
    </rPh>
    <rPh sb="375" eb="377">
      <t>シタマワ</t>
    </rPh>
    <rPh sb="385" eb="387">
      <t>ルイジ</t>
    </rPh>
    <rPh sb="387" eb="389">
      <t>ダンタイ</t>
    </rPh>
    <rPh sb="389" eb="391">
      <t>ヘイキン</t>
    </rPh>
    <rPh sb="399" eb="401">
      <t>スウチ</t>
    </rPh>
    <rPh sb="402" eb="404">
      <t>スイイ</t>
    </rPh>
    <rPh sb="409" eb="411">
      <t>ヘイセイ</t>
    </rPh>
    <rPh sb="413" eb="415">
      <t>ネンド</t>
    </rPh>
    <rPh sb="415" eb="417">
      <t>イコウ</t>
    </rPh>
    <rPh sb="418" eb="420">
      <t>ミギカタ</t>
    </rPh>
    <rPh sb="420" eb="421">
      <t>サ</t>
    </rPh>
    <rPh sb="431" eb="433">
      <t>コンゴ</t>
    </rPh>
    <rPh sb="434" eb="436">
      <t>ヒヨウ</t>
    </rPh>
    <rPh sb="436" eb="438">
      <t>サクゲン</t>
    </rPh>
    <rPh sb="439" eb="440">
      <t>ツト</t>
    </rPh>
    <rPh sb="442" eb="444">
      <t>ヒツヨウ</t>
    </rPh>
    <rPh sb="450" eb="452">
      <t>シセツ</t>
    </rPh>
    <rPh sb="452" eb="454">
      <t>リヨウ</t>
    </rPh>
    <rPh sb="454" eb="455">
      <t>リツ</t>
    </rPh>
    <rPh sb="478" eb="480">
      <t>ルイジ</t>
    </rPh>
    <rPh sb="480" eb="482">
      <t>ダンタイ</t>
    </rPh>
    <rPh sb="482" eb="484">
      <t>ヘイキン</t>
    </rPh>
    <rPh sb="485" eb="487">
      <t>ゼンコク</t>
    </rPh>
    <rPh sb="487" eb="489">
      <t>ヘイキン</t>
    </rPh>
    <rPh sb="494" eb="496">
      <t>ウワマワ</t>
    </rPh>
    <rPh sb="503" eb="505">
      <t>ユウシュウ</t>
    </rPh>
    <rPh sb="505" eb="506">
      <t>リツ</t>
    </rPh>
    <rPh sb="508" eb="511">
      <t>サクネンド</t>
    </rPh>
    <rPh sb="512" eb="513">
      <t>クラ</t>
    </rPh>
    <rPh sb="528" eb="530">
      <t>ルイジ</t>
    </rPh>
    <rPh sb="530" eb="532">
      <t>ダンタイ</t>
    </rPh>
    <rPh sb="532" eb="534">
      <t>ヘイキン</t>
    </rPh>
    <rPh sb="535" eb="537">
      <t>ゼンコク</t>
    </rPh>
    <rPh sb="537" eb="539">
      <t>ヘイキン</t>
    </rPh>
    <rPh sb="544" eb="546">
      <t>ウワマワ</t>
    </rPh>
    <phoneticPr fontId="4"/>
  </si>
  <si>
    <t>①有形固定資産減価償却率
　平成23年度以降徐々に数値が上がっており、法定耐用年数に近い資産の割合が多くなっている。また、類似団体平均、全国平均よりも高い数値で推移しており、引き続き財源の確保に努めながら計画的に施設の更新を行っていく必要がある。
②管路経年化率
　類似団体平均、全国平均よりも大幅に低い数値で推移している。類似団体平均は上昇傾向にあるが、本市はほぼ横ばいで推移しており、法定耐用年数を超えた管路は少ない。
③管路更新率
　平成25年度以降低下傾向にあるが、類似団体平均、全国平均よりも高い数値であり、比較的管路の更新が進んでいるといえる。</t>
    <rPh sb="1" eb="3">
      <t>ユウケイ</t>
    </rPh>
    <rPh sb="3" eb="5">
      <t>コテイ</t>
    </rPh>
    <rPh sb="5" eb="7">
      <t>シサン</t>
    </rPh>
    <rPh sb="7" eb="9">
      <t>ゲンカ</t>
    </rPh>
    <rPh sb="9" eb="11">
      <t>ショウキャク</t>
    </rPh>
    <rPh sb="11" eb="12">
      <t>リツ</t>
    </rPh>
    <rPh sb="14" eb="16">
      <t>ヘイセイ</t>
    </rPh>
    <rPh sb="18" eb="20">
      <t>ネンド</t>
    </rPh>
    <rPh sb="20" eb="22">
      <t>イコウ</t>
    </rPh>
    <rPh sb="22" eb="24">
      <t>ジョジョ</t>
    </rPh>
    <rPh sb="25" eb="27">
      <t>スウチ</t>
    </rPh>
    <rPh sb="28" eb="29">
      <t>ア</t>
    </rPh>
    <rPh sb="61" eb="63">
      <t>ルイジ</t>
    </rPh>
    <rPh sb="63" eb="65">
      <t>ダンタイ</t>
    </rPh>
    <rPh sb="65" eb="67">
      <t>ヘイキン</t>
    </rPh>
    <rPh sb="68" eb="70">
      <t>ゼンコク</t>
    </rPh>
    <rPh sb="70" eb="72">
      <t>ヘイキン</t>
    </rPh>
    <rPh sb="75" eb="76">
      <t>タカ</t>
    </rPh>
    <rPh sb="77" eb="79">
      <t>スウチ</t>
    </rPh>
    <rPh sb="80" eb="82">
      <t>スイイ</t>
    </rPh>
    <rPh sb="87" eb="88">
      <t>ヒ</t>
    </rPh>
    <rPh sb="89" eb="90">
      <t>ツヅ</t>
    </rPh>
    <rPh sb="91" eb="93">
      <t>ザイゲン</t>
    </rPh>
    <rPh sb="94" eb="96">
      <t>カクホ</t>
    </rPh>
    <rPh sb="97" eb="98">
      <t>ツト</t>
    </rPh>
    <rPh sb="102" eb="105">
      <t>ケイカクテキ</t>
    </rPh>
    <rPh sb="106" eb="108">
      <t>シセツ</t>
    </rPh>
    <rPh sb="109" eb="111">
      <t>コウシン</t>
    </rPh>
    <rPh sb="112" eb="113">
      <t>オコナ</t>
    </rPh>
    <rPh sb="117" eb="119">
      <t>ヒツヨウ</t>
    </rPh>
    <rPh sb="125" eb="127">
      <t>カンロ</t>
    </rPh>
    <rPh sb="127" eb="129">
      <t>ケイネン</t>
    </rPh>
    <rPh sb="129" eb="130">
      <t>カ</t>
    </rPh>
    <rPh sb="130" eb="131">
      <t>リツ</t>
    </rPh>
    <rPh sb="133" eb="135">
      <t>ルイジ</t>
    </rPh>
    <rPh sb="135" eb="137">
      <t>ダンタイ</t>
    </rPh>
    <rPh sb="137" eb="139">
      <t>ヘイキン</t>
    </rPh>
    <rPh sb="140" eb="142">
      <t>ゼンコク</t>
    </rPh>
    <rPh sb="142" eb="144">
      <t>ヘイキン</t>
    </rPh>
    <rPh sb="147" eb="149">
      <t>オオハバ</t>
    </rPh>
    <rPh sb="150" eb="151">
      <t>ヒク</t>
    </rPh>
    <rPh sb="152" eb="154">
      <t>スウチ</t>
    </rPh>
    <rPh sb="155" eb="157">
      <t>スイイ</t>
    </rPh>
    <rPh sb="162" eb="164">
      <t>ルイジ</t>
    </rPh>
    <rPh sb="164" eb="166">
      <t>ダンタイ</t>
    </rPh>
    <rPh sb="166" eb="168">
      <t>ヘイキン</t>
    </rPh>
    <rPh sb="169" eb="171">
      <t>ジョウショウ</t>
    </rPh>
    <rPh sb="171" eb="173">
      <t>ケイコウ</t>
    </rPh>
    <rPh sb="183" eb="184">
      <t>ヨコ</t>
    </rPh>
    <rPh sb="187" eb="189">
      <t>スイイ</t>
    </rPh>
    <rPh sb="213" eb="215">
      <t>カンロ</t>
    </rPh>
    <rPh sb="215" eb="217">
      <t>コウシン</t>
    </rPh>
    <rPh sb="217" eb="218">
      <t>リツ</t>
    </rPh>
    <rPh sb="220" eb="222">
      <t>ヘイセイ</t>
    </rPh>
    <rPh sb="224" eb="226">
      <t>ネンド</t>
    </rPh>
    <rPh sb="226" eb="228">
      <t>イコウ</t>
    </rPh>
    <rPh sb="228" eb="230">
      <t>テイカ</t>
    </rPh>
    <rPh sb="230" eb="232">
      <t>ケイコウ</t>
    </rPh>
    <rPh sb="237" eb="239">
      <t>ルイジ</t>
    </rPh>
    <rPh sb="239" eb="241">
      <t>ダンタイ</t>
    </rPh>
    <rPh sb="241" eb="243">
      <t>ヘイキン</t>
    </rPh>
    <rPh sb="244" eb="246">
      <t>ゼンコク</t>
    </rPh>
    <rPh sb="246" eb="248">
      <t>ヘイキン</t>
    </rPh>
    <rPh sb="251" eb="252">
      <t>タカ</t>
    </rPh>
    <rPh sb="253" eb="255">
      <t>スウチ</t>
    </rPh>
    <rPh sb="259" eb="262">
      <t>ヒカクテキ</t>
    </rPh>
    <rPh sb="262" eb="264">
      <t>カンロ</t>
    </rPh>
    <rPh sb="265" eb="267">
      <t>コウシン</t>
    </rPh>
    <rPh sb="268" eb="269">
      <t>スス</t>
    </rPh>
    <phoneticPr fontId="4"/>
  </si>
  <si>
    <t>　経営の健全性や効率性については、各指標において類似団体平均、全国平均と比較すると概ね良好な水準となっており、総合的に勘案すると安定した健全な経営状況である。しかし、平成25年度以降現金預金が減少してきており、流動比率は悪化傾向にあるため、将来に向けた取り組みが必要である。
　また、老朽化の状況については、経常収支比率は良好な水準であるが、有形固定資産減価償却率が高く水道施設の老朽化が進んでいるため、今後更新投資の増加が見込まれる。
　引き続き、更新投資の財源確保や経費削減に取り組み、将来を見越した健全な経営に努めながら、水道施設の更新を実施していく必要がある。</t>
    <rPh sb="1" eb="3">
      <t>ケイエイ</t>
    </rPh>
    <rPh sb="4" eb="6">
      <t>ケンゼン</t>
    </rPh>
    <rPh sb="6" eb="7">
      <t>セイ</t>
    </rPh>
    <rPh sb="8" eb="11">
      <t>コウリツセイ</t>
    </rPh>
    <rPh sb="17" eb="20">
      <t>カクシヒョウ</t>
    </rPh>
    <rPh sb="24" eb="26">
      <t>ルイジ</t>
    </rPh>
    <rPh sb="26" eb="28">
      <t>ダンタイ</t>
    </rPh>
    <rPh sb="28" eb="30">
      <t>ヘイキン</t>
    </rPh>
    <rPh sb="31" eb="33">
      <t>ゼンコク</t>
    </rPh>
    <rPh sb="33" eb="35">
      <t>ヘイキン</t>
    </rPh>
    <rPh sb="36" eb="38">
      <t>ヒカク</t>
    </rPh>
    <rPh sb="41" eb="42">
      <t>オオム</t>
    </rPh>
    <rPh sb="43" eb="45">
      <t>リョウコウ</t>
    </rPh>
    <rPh sb="46" eb="48">
      <t>スイジュン</t>
    </rPh>
    <rPh sb="55" eb="58">
      <t>ソウゴウテキ</t>
    </rPh>
    <rPh sb="59" eb="61">
      <t>カンアン</t>
    </rPh>
    <rPh sb="64" eb="66">
      <t>アンテイ</t>
    </rPh>
    <rPh sb="68" eb="70">
      <t>ケンゼン</t>
    </rPh>
    <rPh sb="71" eb="73">
      <t>ケイエイ</t>
    </rPh>
    <rPh sb="73" eb="75">
      <t>ジョウキョウ</t>
    </rPh>
    <rPh sb="83" eb="85">
      <t>ヘイセイ</t>
    </rPh>
    <rPh sb="87" eb="89">
      <t>ネンド</t>
    </rPh>
    <rPh sb="89" eb="91">
      <t>イコウ</t>
    </rPh>
    <rPh sb="91" eb="93">
      <t>ゲンキン</t>
    </rPh>
    <rPh sb="93" eb="95">
      <t>ヨキン</t>
    </rPh>
    <rPh sb="96" eb="98">
      <t>ゲンショウ</t>
    </rPh>
    <rPh sb="105" eb="107">
      <t>リュウドウ</t>
    </rPh>
    <rPh sb="107" eb="109">
      <t>ヒリツ</t>
    </rPh>
    <rPh sb="110" eb="112">
      <t>アッカ</t>
    </rPh>
    <rPh sb="112" eb="114">
      <t>ケイコウ</t>
    </rPh>
    <rPh sb="120" eb="122">
      <t>ショウライ</t>
    </rPh>
    <rPh sb="123" eb="124">
      <t>ム</t>
    </rPh>
    <rPh sb="126" eb="127">
      <t>ト</t>
    </rPh>
    <rPh sb="128" eb="129">
      <t>ク</t>
    </rPh>
    <rPh sb="131" eb="133">
      <t>ヒツヨウ</t>
    </rPh>
    <rPh sb="142" eb="145">
      <t>ロウキュウカ</t>
    </rPh>
    <rPh sb="146" eb="148">
      <t>ジョウキョウ</t>
    </rPh>
    <rPh sb="154" eb="156">
      <t>ケイジョウ</t>
    </rPh>
    <rPh sb="156" eb="158">
      <t>シュウシ</t>
    </rPh>
    <rPh sb="158" eb="160">
      <t>ヒリツ</t>
    </rPh>
    <rPh sb="161" eb="163">
      <t>リョウコウ</t>
    </rPh>
    <rPh sb="164" eb="166">
      <t>スイジュン</t>
    </rPh>
    <rPh sb="171" eb="173">
      <t>ユウケイ</t>
    </rPh>
    <rPh sb="173" eb="175">
      <t>コテイ</t>
    </rPh>
    <rPh sb="175" eb="177">
      <t>シサン</t>
    </rPh>
    <rPh sb="177" eb="179">
      <t>ゲンカ</t>
    </rPh>
    <rPh sb="179" eb="181">
      <t>ショウキャク</t>
    </rPh>
    <rPh sb="181" eb="182">
      <t>リツ</t>
    </rPh>
    <rPh sb="185" eb="187">
      <t>スイドウ</t>
    </rPh>
    <rPh sb="187" eb="189">
      <t>シセツ</t>
    </rPh>
    <rPh sb="194" eb="195">
      <t>スス</t>
    </rPh>
    <rPh sb="202" eb="204">
      <t>コンゴ</t>
    </rPh>
    <rPh sb="204" eb="206">
      <t>コウシン</t>
    </rPh>
    <rPh sb="206" eb="208">
      <t>トウシ</t>
    </rPh>
    <rPh sb="209" eb="211">
      <t>ゾウカ</t>
    </rPh>
    <rPh sb="212" eb="214">
      <t>ミコ</t>
    </rPh>
    <rPh sb="220" eb="221">
      <t>ヒ</t>
    </rPh>
    <rPh sb="222" eb="223">
      <t>ツヅ</t>
    </rPh>
    <rPh sb="225" eb="227">
      <t>コウシン</t>
    </rPh>
    <rPh sb="227" eb="229">
      <t>トウシ</t>
    </rPh>
    <rPh sb="230" eb="232">
      <t>ザイゲン</t>
    </rPh>
    <rPh sb="232" eb="234">
      <t>カクホ</t>
    </rPh>
    <rPh sb="245" eb="247">
      <t>ショウライ</t>
    </rPh>
    <rPh sb="248" eb="250">
      <t>ミコ</t>
    </rPh>
    <rPh sb="258" eb="259">
      <t>ツト</t>
    </rPh>
    <rPh sb="278" eb="2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</si>
</sst>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0.87</c:v>
                </c:pt>
                <c:pt idx="1">
                  <c:v>0.92</c:v>
                </c:pt>
                <c:pt idx="2">
                  <c:v>1.31</c:v>
                </c:pt>
                <c:pt idx="3">
                  <c:v>1.0900000000000001</c:v>
                </c:pt>
                <c:pt idx="4">
                  <c:v>0.94</c:v>
                </c:pt>
              </c:numCache>
            </c:numRef>
          </c:val>
          <c:extLst>
            <c:ext xmlns:c16="http://schemas.microsoft.com/office/drawing/2014/chart" uri="{C3380CC4-5D6E-409C-BE32-E72D297353CC}">
              <c16:uniqueId val="{00000000-FF98-495D-9F40-CEEB2E6B0B49}"/>
            </c:ext>
          </c:extLst>
        </c:ser>
        <c:dLbls>
          <c:showLegendKey val="0"/>
          <c:showVal val="0"/>
          <c:showCatName val="0"/>
          <c:showSerName val="0"/>
          <c:showPercent val="0"/>
          <c:showBubbleSize val="0"/>
        </c:dLbls>
        <c:gapWidth val="150"/>
        <c:axId val="153371392"/>
        <c:axId val="15337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0.76</c:v>
                </c:pt>
                <c:pt idx="2">
                  <c:v>0.8</c:v>
                </c:pt>
                <c:pt idx="3">
                  <c:v>0.72</c:v>
                </c:pt>
                <c:pt idx="4">
                  <c:v>0.67</c:v>
                </c:pt>
              </c:numCache>
            </c:numRef>
          </c:val>
          <c:smooth val="0"/>
          <c:extLst>
            <c:ext xmlns:c16="http://schemas.microsoft.com/office/drawing/2014/chart" uri="{C3380CC4-5D6E-409C-BE32-E72D297353CC}">
              <c16:uniqueId val="{00000001-FF98-495D-9F40-CEEB2E6B0B49}"/>
            </c:ext>
          </c:extLst>
        </c:ser>
        <c:dLbls>
          <c:showLegendKey val="0"/>
          <c:showVal val="0"/>
          <c:showCatName val="0"/>
          <c:showSerName val="0"/>
          <c:showPercent val="0"/>
          <c:showBubbleSize val="0"/>
        </c:dLbls>
        <c:marker val="1"/>
        <c:smooth val="0"/>
        <c:axId val="153371392"/>
        <c:axId val="153373312"/>
      </c:lineChart>
      <c:dateAx>
        <c:axId val="153371392"/>
        <c:scaling>
          <c:orientation val="minMax"/>
        </c:scaling>
        <c:delete val="1"/>
        <c:axPos val="b"/>
        <c:numFmt formatCode="ge" sourceLinked="1"/>
        <c:majorTickMark val="none"/>
        <c:minorTickMark val="none"/>
        <c:tickLblPos val="none"/>
        <c:crossAx val="153373312"/>
        <c:crosses val="autoZero"/>
        <c:auto val="1"/>
        <c:lblOffset val="100"/>
        <c:baseTimeUnit val="years"/>
      </c:dateAx>
      <c:valAx>
        <c:axId val="15337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37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56.69</c:v>
                </c:pt>
                <c:pt idx="1">
                  <c:v>78.59</c:v>
                </c:pt>
                <c:pt idx="2">
                  <c:v>77.900000000000006</c:v>
                </c:pt>
                <c:pt idx="3">
                  <c:v>77.459999999999994</c:v>
                </c:pt>
                <c:pt idx="4">
                  <c:v>76.64</c:v>
                </c:pt>
              </c:numCache>
            </c:numRef>
          </c:val>
          <c:extLst>
            <c:ext xmlns:c16="http://schemas.microsoft.com/office/drawing/2014/chart" uri="{C3380CC4-5D6E-409C-BE32-E72D297353CC}">
              <c16:uniqueId val="{00000000-7FD9-4C5D-89DC-74D5C2D58544}"/>
            </c:ext>
          </c:extLst>
        </c:ser>
        <c:dLbls>
          <c:showLegendKey val="0"/>
          <c:showVal val="0"/>
          <c:showCatName val="0"/>
          <c:showSerName val="0"/>
          <c:showPercent val="0"/>
          <c:showBubbleSize val="0"/>
        </c:dLbls>
        <c:gapWidth val="150"/>
        <c:axId val="153753472"/>
        <c:axId val="15375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63.07</c:v>
                </c:pt>
                <c:pt idx="1">
                  <c:v>62.71</c:v>
                </c:pt>
                <c:pt idx="2">
                  <c:v>62.15</c:v>
                </c:pt>
                <c:pt idx="3">
                  <c:v>61.61</c:v>
                </c:pt>
                <c:pt idx="4">
                  <c:v>62.34</c:v>
                </c:pt>
              </c:numCache>
            </c:numRef>
          </c:val>
          <c:smooth val="0"/>
          <c:extLst>
            <c:ext xmlns:c16="http://schemas.microsoft.com/office/drawing/2014/chart" uri="{C3380CC4-5D6E-409C-BE32-E72D297353CC}">
              <c16:uniqueId val="{00000001-7FD9-4C5D-89DC-74D5C2D58544}"/>
            </c:ext>
          </c:extLst>
        </c:ser>
        <c:dLbls>
          <c:showLegendKey val="0"/>
          <c:showVal val="0"/>
          <c:showCatName val="0"/>
          <c:showSerName val="0"/>
          <c:showPercent val="0"/>
          <c:showBubbleSize val="0"/>
        </c:dLbls>
        <c:marker val="1"/>
        <c:smooth val="0"/>
        <c:axId val="153753472"/>
        <c:axId val="153759744"/>
      </c:lineChart>
      <c:dateAx>
        <c:axId val="153753472"/>
        <c:scaling>
          <c:orientation val="minMax"/>
        </c:scaling>
        <c:delete val="1"/>
        <c:axPos val="b"/>
        <c:numFmt formatCode="ge" sourceLinked="1"/>
        <c:majorTickMark val="none"/>
        <c:minorTickMark val="none"/>
        <c:tickLblPos val="none"/>
        <c:crossAx val="153759744"/>
        <c:crosses val="autoZero"/>
        <c:auto val="1"/>
        <c:lblOffset val="100"/>
        <c:baseTimeUnit val="years"/>
      </c:dateAx>
      <c:valAx>
        <c:axId val="15375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5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90.69</c:v>
                </c:pt>
                <c:pt idx="1">
                  <c:v>91.37</c:v>
                </c:pt>
                <c:pt idx="2">
                  <c:v>92.01</c:v>
                </c:pt>
                <c:pt idx="3">
                  <c:v>91.2</c:v>
                </c:pt>
                <c:pt idx="4">
                  <c:v>91.8</c:v>
                </c:pt>
              </c:numCache>
            </c:numRef>
          </c:val>
          <c:extLst>
            <c:ext xmlns:c16="http://schemas.microsoft.com/office/drawing/2014/chart" uri="{C3380CC4-5D6E-409C-BE32-E72D297353CC}">
              <c16:uniqueId val="{00000000-D2A2-4688-A4FF-9773B22D5DB1}"/>
            </c:ext>
          </c:extLst>
        </c:ser>
        <c:dLbls>
          <c:showLegendKey val="0"/>
          <c:showVal val="0"/>
          <c:showCatName val="0"/>
          <c:showSerName val="0"/>
          <c:showPercent val="0"/>
          <c:showBubbleSize val="0"/>
        </c:dLbls>
        <c:gapWidth val="150"/>
        <c:axId val="153789952"/>
        <c:axId val="15379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89.96</c:v>
                </c:pt>
                <c:pt idx="1">
                  <c:v>90.54</c:v>
                </c:pt>
                <c:pt idx="2">
                  <c:v>90.64</c:v>
                </c:pt>
                <c:pt idx="3">
                  <c:v>90.23</c:v>
                </c:pt>
                <c:pt idx="4">
                  <c:v>90.15</c:v>
                </c:pt>
              </c:numCache>
            </c:numRef>
          </c:val>
          <c:smooth val="0"/>
          <c:extLst>
            <c:ext xmlns:c16="http://schemas.microsoft.com/office/drawing/2014/chart" uri="{C3380CC4-5D6E-409C-BE32-E72D297353CC}">
              <c16:uniqueId val="{00000001-D2A2-4688-A4FF-9773B22D5DB1}"/>
            </c:ext>
          </c:extLst>
        </c:ser>
        <c:dLbls>
          <c:showLegendKey val="0"/>
          <c:showVal val="0"/>
          <c:showCatName val="0"/>
          <c:showSerName val="0"/>
          <c:showPercent val="0"/>
          <c:showBubbleSize val="0"/>
        </c:dLbls>
        <c:marker val="1"/>
        <c:smooth val="0"/>
        <c:axId val="153789952"/>
        <c:axId val="153791872"/>
      </c:lineChart>
      <c:dateAx>
        <c:axId val="153789952"/>
        <c:scaling>
          <c:orientation val="minMax"/>
        </c:scaling>
        <c:delete val="1"/>
        <c:axPos val="b"/>
        <c:numFmt formatCode="ge" sourceLinked="1"/>
        <c:majorTickMark val="none"/>
        <c:minorTickMark val="none"/>
        <c:tickLblPos val="none"/>
        <c:crossAx val="153791872"/>
        <c:crosses val="autoZero"/>
        <c:auto val="1"/>
        <c:lblOffset val="100"/>
        <c:baseTimeUnit val="years"/>
      </c:dateAx>
      <c:valAx>
        <c:axId val="15379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789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114.65</c:v>
                </c:pt>
                <c:pt idx="1">
                  <c:v>124.3</c:v>
                </c:pt>
                <c:pt idx="2">
                  <c:v>127.67</c:v>
                </c:pt>
                <c:pt idx="3">
                  <c:v>126.04</c:v>
                </c:pt>
                <c:pt idx="4">
                  <c:v>129.37</c:v>
                </c:pt>
              </c:numCache>
            </c:numRef>
          </c:val>
          <c:extLst>
            <c:ext xmlns:c16="http://schemas.microsoft.com/office/drawing/2014/chart" uri="{C3380CC4-5D6E-409C-BE32-E72D297353CC}">
              <c16:uniqueId val="{00000000-8FB9-461B-BAC7-DF793FCB3226}"/>
            </c:ext>
          </c:extLst>
        </c:ser>
        <c:dLbls>
          <c:showLegendKey val="0"/>
          <c:showVal val="0"/>
          <c:showCatName val="0"/>
          <c:showSerName val="0"/>
          <c:showPercent val="0"/>
          <c:showBubbleSize val="0"/>
        </c:dLbls>
        <c:gapWidth val="150"/>
        <c:axId val="153346432"/>
        <c:axId val="15334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107.51</c:v>
                </c:pt>
                <c:pt idx="1">
                  <c:v>108.39</c:v>
                </c:pt>
                <c:pt idx="2">
                  <c:v>108.9</c:v>
                </c:pt>
                <c:pt idx="3">
                  <c:v>114.43</c:v>
                </c:pt>
                <c:pt idx="4">
                  <c:v>114.08</c:v>
                </c:pt>
              </c:numCache>
            </c:numRef>
          </c:val>
          <c:smooth val="0"/>
          <c:extLst>
            <c:ext xmlns:c16="http://schemas.microsoft.com/office/drawing/2014/chart" uri="{C3380CC4-5D6E-409C-BE32-E72D297353CC}">
              <c16:uniqueId val="{00000001-8FB9-461B-BAC7-DF793FCB3226}"/>
            </c:ext>
          </c:extLst>
        </c:ser>
        <c:dLbls>
          <c:showLegendKey val="0"/>
          <c:showVal val="0"/>
          <c:showCatName val="0"/>
          <c:showSerName val="0"/>
          <c:showPercent val="0"/>
          <c:showBubbleSize val="0"/>
        </c:dLbls>
        <c:marker val="1"/>
        <c:smooth val="0"/>
        <c:axId val="153346432"/>
        <c:axId val="153348352"/>
      </c:lineChart>
      <c:dateAx>
        <c:axId val="153346432"/>
        <c:scaling>
          <c:orientation val="minMax"/>
        </c:scaling>
        <c:delete val="1"/>
        <c:axPos val="b"/>
        <c:numFmt formatCode="ge" sourceLinked="1"/>
        <c:majorTickMark val="none"/>
        <c:minorTickMark val="none"/>
        <c:tickLblPos val="none"/>
        <c:crossAx val="153348352"/>
        <c:crosses val="autoZero"/>
        <c:auto val="1"/>
        <c:lblOffset val="100"/>
        <c:baseTimeUnit val="years"/>
      </c:dateAx>
      <c:valAx>
        <c:axId val="153348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34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46.12</c:v>
                </c:pt>
                <c:pt idx="1">
                  <c:v>47.14</c:v>
                </c:pt>
                <c:pt idx="2">
                  <c:v>48.14</c:v>
                </c:pt>
                <c:pt idx="3">
                  <c:v>50.23</c:v>
                </c:pt>
                <c:pt idx="4">
                  <c:v>49.87</c:v>
                </c:pt>
              </c:numCache>
            </c:numRef>
          </c:val>
          <c:extLst>
            <c:ext xmlns:c16="http://schemas.microsoft.com/office/drawing/2014/chart" uri="{C3380CC4-5D6E-409C-BE32-E72D297353CC}">
              <c16:uniqueId val="{00000000-977E-4929-A9D7-7EFDB66CD48B}"/>
            </c:ext>
          </c:extLst>
        </c:ser>
        <c:dLbls>
          <c:showLegendKey val="0"/>
          <c:showVal val="0"/>
          <c:showCatName val="0"/>
          <c:showSerName val="0"/>
          <c:showPercent val="0"/>
          <c:showBubbleSize val="0"/>
        </c:dLbls>
        <c:gapWidth val="150"/>
        <c:axId val="153436160"/>
        <c:axId val="15343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41.47</c:v>
                </c:pt>
                <c:pt idx="1">
                  <c:v>42.43</c:v>
                </c:pt>
                <c:pt idx="2">
                  <c:v>43.24</c:v>
                </c:pt>
                <c:pt idx="3">
                  <c:v>46.36</c:v>
                </c:pt>
                <c:pt idx="4">
                  <c:v>47.37</c:v>
                </c:pt>
              </c:numCache>
            </c:numRef>
          </c:val>
          <c:smooth val="0"/>
          <c:extLst>
            <c:ext xmlns:c16="http://schemas.microsoft.com/office/drawing/2014/chart" uri="{C3380CC4-5D6E-409C-BE32-E72D297353CC}">
              <c16:uniqueId val="{00000001-977E-4929-A9D7-7EFDB66CD48B}"/>
            </c:ext>
          </c:extLst>
        </c:ser>
        <c:dLbls>
          <c:showLegendKey val="0"/>
          <c:showVal val="0"/>
          <c:showCatName val="0"/>
          <c:showSerName val="0"/>
          <c:showPercent val="0"/>
          <c:showBubbleSize val="0"/>
        </c:dLbls>
        <c:marker val="1"/>
        <c:smooth val="0"/>
        <c:axId val="153436160"/>
        <c:axId val="153438080"/>
      </c:lineChart>
      <c:dateAx>
        <c:axId val="153436160"/>
        <c:scaling>
          <c:orientation val="minMax"/>
        </c:scaling>
        <c:delete val="1"/>
        <c:axPos val="b"/>
        <c:numFmt formatCode="ge" sourceLinked="1"/>
        <c:majorTickMark val="none"/>
        <c:minorTickMark val="none"/>
        <c:tickLblPos val="none"/>
        <c:crossAx val="153438080"/>
        <c:crosses val="autoZero"/>
        <c:auto val="1"/>
        <c:lblOffset val="100"/>
        <c:baseTimeUnit val="years"/>
      </c:dateAx>
      <c:valAx>
        <c:axId val="15343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3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0.47</c:v>
                </c:pt>
                <c:pt idx="1">
                  <c:v>2.61</c:v>
                </c:pt>
                <c:pt idx="2">
                  <c:v>2.0699999999999998</c:v>
                </c:pt>
                <c:pt idx="3">
                  <c:v>2.06</c:v>
                </c:pt>
                <c:pt idx="4">
                  <c:v>2.16</c:v>
                </c:pt>
              </c:numCache>
            </c:numRef>
          </c:val>
          <c:extLst>
            <c:ext xmlns:c16="http://schemas.microsoft.com/office/drawing/2014/chart" uri="{C3380CC4-5D6E-409C-BE32-E72D297353CC}">
              <c16:uniqueId val="{00000000-F4A5-4D38-9ED5-AD8CD693B9F6}"/>
            </c:ext>
          </c:extLst>
        </c:ser>
        <c:dLbls>
          <c:showLegendKey val="0"/>
          <c:showVal val="0"/>
          <c:showCatName val="0"/>
          <c:showSerName val="0"/>
          <c:showPercent val="0"/>
          <c:showBubbleSize val="0"/>
        </c:dLbls>
        <c:gapWidth val="150"/>
        <c:axId val="153456000"/>
        <c:axId val="153458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9.92</c:v>
                </c:pt>
                <c:pt idx="1">
                  <c:v>11.07</c:v>
                </c:pt>
                <c:pt idx="2">
                  <c:v>12.21</c:v>
                </c:pt>
                <c:pt idx="3">
                  <c:v>13.57</c:v>
                </c:pt>
                <c:pt idx="4">
                  <c:v>14.27</c:v>
                </c:pt>
              </c:numCache>
            </c:numRef>
          </c:val>
          <c:smooth val="0"/>
          <c:extLst>
            <c:ext xmlns:c16="http://schemas.microsoft.com/office/drawing/2014/chart" uri="{C3380CC4-5D6E-409C-BE32-E72D297353CC}">
              <c16:uniqueId val="{00000001-F4A5-4D38-9ED5-AD8CD693B9F6}"/>
            </c:ext>
          </c:extLst>
        </c:ser>
        <c:dLbls>
          <c:showLegendKey val="0"/>
          <c:showVal val="0"/>
          <c:showCatName val="0"/>
          <c:showSerName val="0"/>
          <c:showPercent val="0"/>
          <c:showBubbleSize val="0"/>
        </c:dLbls>
        <c:marker val="1"/>
        <c:smooth val="0"/>
        <c:axId val="153456000"/>
        <c:axId val="153458176"/>
      </c:lineChart>
      <c:dateAx>
        <c:axId val="153456000"/>
        <c:scaling>
          <c:orientation val="minMax"/>
        </c:scaling>
        <c:delete val="1"/>
        <c:axPos val="b"/>
        <c:numFmt formatCode="ge" sourceLinked="1"/>
        <c:majorTickMark val="none"/>
        <c:minorTickMark val="none"/>
        <c:tickLblPos val="none"/>
        <c:crossAx val="153458176"/>
        <c:crosses val="autoZero"/>
        <c:auto val="1"/>
        <c:lblOffset val="100"/>
        <c:baseTimeUnit val="years"/>
      </c:dateAx>
      <c:valAx>
        <c:axId val="153458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CF-412F-8241-F866737F40FE}"/>
            </c:ext>
          </c:extLst>
        </c:ser>
        <c:dLbls>
          <c:showLegendKey val="0"/>
          <c:showVal val="0"/>
          <c:showCatName val="0"/>
          <c:showSerName val="0"/>
          <c:showPercent val="0"/>
          <c:showBubbleSize val="0"/>
        </c:dLbls>
        <c:gapWidth val="150"/>
        <c:axId val="153435520"/>
        <c:axId val="1535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2.83</c:v>
                </c:pt>
                <c:pt idx="1">
                  <c:v>3.08</c:v>
                </c:pt>
                <c:pt idx="2">
                  <c:v>3.47</c:v>
                </c:pt>
                <c:pt idx="3">
                  <c:v>0.13</c:v>
                </c:pt>
                <c:pt idx="4" formatCode="#,##0.00;&quot;△&quot;#,##0.00">
                  <c:v>0</c:v>
                </c:pt>
              </c:numCache>
            </c:numRef>
          </c:val>
          <c:smooth val="0"/>
          <c:extLst>
            <c:ext xmlns:c16="http://schemas.microsoft.com/office/drawing/2014/chart" uri="{C3380CC4-5D6E-409C-BE32-E72D297353CC}">
              <c16:uniqueId val="{00000001-B3CF-412F-8241-F866737F40FE}"/>
            </c:ext>
          </c:extLst>
        </c:ser>
        <c:dLbls>
          <c:showLegendKey val="0"/>
          <c:showVal val="0"/>
          <c:showCatName val="0"/>
          <c:showSerName val="0"/>
          <c:showPercent val="0"/>
          <c:showBubbleSize val="0"/>
        </c:dLbls>
        <c:marker val="1"/>
        <c:smooth val="0"/>
        <c:axId val="153435520"/>
        <c:axId val="153572864"/>
      </c:lineChart>
      <c:dateAx>
        <c:axId val="153435520"/>
        <c:scaling>
          <c:orientation val="minMax"/>
        </c:scaling>
        <c:delete val="1"/>
        <c:axPos val="b"/>
        <c:numFmt formatCode="ge" sourceLinked="1"/>
        <c:majorTickMark val="none"/>
        <c:minorTickMark val="none"/>
        <c:tickLblPos val="none"/>
        <c:crossAx val="153572864"/>
        <c:crosses val="autoZero"/>
        <c:auto val="1"/>
        <c:lblOffset val="100"/>
        <c:baseTimeUnit val="years"/>
      </c:dateAx>
      <c:valAx>
        <c:axId val="153572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43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887.46</c:v>
                </c:pt>
                <c:pt idx="1">
                  <c:v>836.64</c:v>
                </c:pt>
                <c:pt idx="2">
                  <c:v>1008.47</c:v>
                </c:pt>
                <c:pt idx="3">
                  <c:v>738.43</c:v>
                </c:pt>
                <c:pt idx="4">
                  <c:v>495.15</c:v>
                </c:pt>
              </c:numCache>
            </c:numRef>
          </c:val>
          <c:extLst>
            <c:ext xmlns:c16="http://schemas.microsoft.com/office/drawing/2014/chart" uri="{C3380CC4-5D6E-409C-BE32-E72D297353CC}">
              <c16:uniqueId val="{00000000-2BD2-49CF-BF5F-CAC1C3DDA560}"/>
            </c:ext>
          </c:extLst>
        </c:ser>
        <c:dLbls>
          <c:showLegendKey val="0"/>
          <c:showVal val="0"/>
          <c:showCatName val="0"/>
          <c:showSerName val="0"/>
          <c:showPercent val="0"/>
          <c:showBubbleSize val="0"/>
        </c:dLbls>
        <c:gapWidth val="150"/>
        <c:axId val="153586688"/>
        <c:axId val="1536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602.73</c:v>
                </c:pt>
                <c:pt idx="1">
                  <c:v>590.46</c:v>
                </c:pt>
                <c:pt idx="2">
                  <c:v>628.34</c:v>
                </c:pt>
                <c:pt idx="3">
                  <c:v>289.8</c:v>
                </c:pt>
                <c:pt idx="4">
                  <c:v>299.44</c:v>
                </c:pt>
              </c:numCache>
            </c:numRef>
          </c:val>
          <c:smooth val="0"/>
          <c:extLst>
            <c:ext xmlns:c16="http://schemas.microsoft.com/office/drawing/2014/chart" uri="{C3380CC4-5D6E-409C-BE32-E72D297353CC}">
              <c16:uniqueId val="{00000001-2BD2-49CF-BF5F-CAC1C3DDA560}"/>
            </c:ext>
          </c:extLst>
        </c:ser>
        <c:dLbls>
          <c:showLegendKey val="0"/>
          <c:showVal val="0"/>
          <c:showCatName val="0"/>
          <c:showSerName val="0"/>
          <c:showPercent val="0"/>
          <c:showBubbleSize val="0"/>
        </c:dLbls>
        <c:marker val="1"/>
        <c:smooth val="0"/>
        <c:axId val="153586688"/>
        <c:axId val="153605248"/>
      </c:lineChart>
      <c:dateAx>
        <c:axId val="153586688"/>
        <c:scaling>
          <c:orientation val="minMax"/>
        </c:scaling>
        <c:delete val="1"/>
        <c:axPos val="b"/>
        <c:numFmt formatCode="ge" sourceLinked="1"/>
        <c:majorTickMark val="none"/>
        <c:minorTickMark val="none"/>
        <c:tickLblPos val="none"/>
        <c:crossAx val="153605248"/>
        <c:crosses val="autoZero"/>
        <c:auto val="1"/>
        <c:lblOffset val="100"/>
        <c:baseTimeUnit val="years"/>
      </c:dateAx>
      <c:valAx>
        <c:axId val="15360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58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154.59</c:v>
                </c:pt>
                <c:pt idx="1">
                  <c:v>134.84</c:v>
                </c:pt>
                <c:pt idx="2">
                  <c:v>123.44</c:v>
                </c:pt>
                <c:pt idx="3">
                  <c:v>115.62</c:v>
                </c:pt>
                <c:pt idx="4">
                  <c:v>106.47</c:v>
                </c:pt>
              </c:numCache>
            </c:numRef>
          </c:val>
          <c:extLst>
            <c:ext xmlns:c16="http://schemas.microsoft.com/office/drawing/2014/chart" uri="{C3380CC4-5D6E-409C-BE32-E72D297353CC}">
              <c16:uniqueId val="{00000000-D441-4683-B34D-13597282FB1C}"/>
            </c:ext>
          </c:extLst>
        </c:ser>
        <c:dLbls>
          <c:showLegendKey val="0"/>
          <c:showVal val="0"/>
          <c:showCatName val="0"/>
          <c:showSerName val="0"/>
          <c:showPercent val="0"/>
          <c:showBubbleSize val="0"/>
        </c:dLbls>
        <c:gapWidth val="150"/>
        <c:axId val="153639552"/>
        <c:axId val="1536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310.79000000000002</c:v>
                </c:pt>
                <c:pt idx="1">
                  <c:v>299.16000000000003</c:v>
                </c:pt>
                <c:pt idx="2">
                  <c:v>297.13</c:v>
                </c:pt>
                <c:pt idx="3">
                  <c:v>301.99</c:v>
                </c:pt>
                <c:pt idx="4">
                  <c:v>298.08999999999997</c:v>
                </c:pt>
              </c:numCache>
            </c:numRef>
          </c:val>
          <c:smooth val="0"/>
          <c:extLst>
            <c:ext xmlns:c16="http://schemas.microsoft.com/office/drawing/2014/chart" uri="{C3380CC4-5D6E-409C-BE32-E72D297353CC}">
              <c16:uniqueId val="{00000001-D441-4683-B34D-13597282FB1C}"/>
            </c:ext>
          </c:extLst>
        </c:ser>
        <c:dLbls>
          <c:showLegendKey val="0"/>
          <c:showVal val="0"/>
          <c:showCatName val="0"/>
          <c:showSerName val="0"/>
          <c:showPercent val="0"/>
          <c:showBubbleSize val="0"/>
        </c:dLbls>
        <c:marker val="1"/>
        <c:smooth val="0"/>
        <c:axId val="153639552"/>
        <c:axId val="153649920"/>
      </c:lineChart>
      <c:dateAx>
        <c:axId val="153639552"/>
        <c:scaling>
          <c:orientation val="minMax"/>
        </c:scaling>
        <c:delete val="1"/>
        <c:axPos val="b"/>
        <c:numFmt formatCode="ge" sourceLinked="1"/>
        <c:majorTickMark val="none"/>
        <c:minorTickMark val="none"/>
        <c:tickLblPos val="none"/>
        <c:crossAx val="153649920"/>
        <c:crosses val="autoZero"/>
        <c:auto val="1"/>
        <c:lblOffset val="100"/>
        <c:baseTimeUnit val="years"/>
      </c:dateAx>
      <c:valAx>
        <c:axId val="15364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536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103.74</c:v>
                </c:pt>
                <c:pt idx="1">
                  <c:v>110.22</c:v>
                </c:pt>
                <c:pt idx="2">
                  <c:v>114.08</c:v>
                </c:pt>
                <c:pt idx="3">
                  <c:v>116.76</c:v>
                </c:pt>
                <c:pt idx="4">
                  <c:v>119.06</c:v>
                </c:pt>
              </c:numCache>
            </c:numRef>
          </c:val>
          <c:extLst>
            <c:ext xmlns:c16="http://schemas.microsoft.com/office/drawing/2014/chart" uri="{C3380CC4-5D6E-409C-BE32-E72D297353CC}">
              <c16:uniqueId val="{00000000-2FC3-4630-ADD0-1C8145A70E80}"/>
            </c:ext>
          </c:extLst>
        </c:ser>
        <c:dLbls>
          <c:showLegendKey val="0"/>
          <c:showVal val="0"/>
          <c:showCatName val="0"/>
          <c:showSerName val="0"/>
          <c:showPercent val="0"/>
          <c:showBubbleSize val="0"/>
        </c:dLbls>
        <c:gapWidth val="150"/>
        <c:axId val="153667840"/>
        <c:axId val="1536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c:v>
                </c:pt>
                <c:pt idx="1">
                  <c:v>99.91</c:v>
                </c:pt>
                <c:pt idx="2">
                  <c:v>99.89</c:v>
                </c:pt>
                <c:pt idx="3">
                  <c:v>107.05</c:v>
                </c:pt>
                <c:pt idx="4">
                  <c:v>106.4</c:v>
                </c:pt>
              </c:numCache>
            </c:numRef>
          </c:val>
          <c:smooth val="0"/>
          <c:extLst>
            <c:ext xmlns:c16="http://schemas.microsoft.com/office/drawing/2014/chart" uri="{C3380CC4-5D6E-409C-BE32-E72D297353CC}">
              <c16:uniqueId val="{00000001-2FC3-4630-ADD0-1C8145A70E80}"/>
            </c:ext>
          </c:extLst>
        </c:ser>
        <c:dLbls>
          <c:showLegendKey val="0"/>
          <c:showVal val="0"/>
          <c:showCatName val="0"/>
          <c:showSerName val="0"/>
          <c:showPercent val="0"/>
          <c:showBubbleSize val="0"/>
        </c:dLbls>
        <c:marker val="1"/>
        <c:smooth val="0"/>
        <c:axId val="153667840"/>
        <c:axId val="153678208"/>
      </c:lineChart>
      <c:dateAx>
        <c:axId val="153667840"/>
        <c:scaling>
          <c:orientation val="minMax"/>
        </c:scaling>
        <c:delete val="1"/>
        <c:axPos val="b"/>
        <c:numFmt formatCode="ge" sourceLinked="1"/>
        <c:majorTickMark val="none"/>
        <c:minorTickMark val="none"/>
        <c:tickLblPos val="none"/>
        <c:crossAx val="153678208"/>
        <c:crosses val="autoZero"/>
        <c:auto val="1"/>
        <c:lblOffset val="100"/>
        <c:baseTimeUnit val="years"/>
      </c:dateAx>
      <c:valAx>
        <c:axId val="1536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67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170.55</c:v>
                </c:pt>
                <c:pt idx="1">
                  <c:v>170.9</c:v>
                </c:pt>
                <c:pt idx="2">
                  <c:v>167.42</c:v>
                </c:pt>
                <c:pt idx="3">
                  <c:v>164.11</c:v>
                </c:pt>
                <c:pt idx="4">
                  <c:v>161.24</c:v>
                </c:pt>
              </c:numCache>
            </c:numRef>
          </c:val>
          <c:extLst>
            <c:ext xmlns:c16="http://schemas.microsoft.com/office/drawing/2014/chart" uri="{C3380CC4-5D6E-409C-BE32-E72D297353CC}">
              <c16:uniqueId val="{00000000-0C84-4237-8AAD-936E620FE945}"/>
            </c:ext>
          </c:extLst>
        </c:ser>
        <c:dLbls>
          <c:showLegendKey val="0"/>
          <c:showVal val="0"/>
          <c:showCatName val="0"/>
          <c:showSerName val="0"/>
          <c:showPercent val="0"/>
          <c:showBubbleSize val="0"/>
        </c:dLbls>
        <c:gapWidth val="150"/>
        <c:axId val="153688320"/>
        <c:axId val="153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164.03</c:v>
                </c:pt>
                <c:pt idx="1">
                  <c:v>164.25</c:v>
                </c:pt>
                <c:pt idx="2">
                  <c:v>165.34</c:v>
                </c:pt>
                <c:pt idx="3">
                  <c:v>155.09</c:v>
                </c:pt>
                <c:pt idx="4">
                  <c:v>156.29</c:v>
                </c:pt>
              </c:numCache>
            </c:numRef>
          </c:val>
          <c:smooth val="0"/>
          <c:extLst>
            <c:ext xmlns:c16="http://schemas.microsoft.com/office/drawing/2014/chart" uri="{C3380CC4-5D6E-409C-BE32-E72D297353CC}">
              <c16:uniqueId val="{00000001-0C84-4237-8AAD-936E620FE945}"/>
            </c:ext>
          </c:extLst>
        </c:ser>
        <c:dLbls>
          <c:showLegendKey val="0"/>
          <c:showVal val="0"/>
          <c:showCatName val="0"/>
          <c:showSerName val="0"/>
          <c:showPercent val="0"/>
          <c:showBubbleSize val="0"/>
        </c:dLbls>
        <c:marker val="1"/>
        <c:smooth val="0"/>
        <c:axId val="153688320"/>
        <c:axId val="153735552"/>
      </c:lineChart>
      <c:dateAx>
        <c:axId val="153688320"/>
        <c:scaling>
          <c:orientation val="minMax"/>
        </c:scaling>
        <c:delete val="1"/>
        <c:axPos val="b"/>
        <c:numFmt formatCode="ge" sourceLinked="1"/>
        <c:majorTickMark val="none"/>
        <c:minorTickMark val="none"/>
        <c:tickLblPos val="none"/>
        <c:crossAx val="153735552"/>
        <c:crosses val="autoZero"/>
        <c:auto val="1"/>
        <c:lblOffset val="100"/>
        <c:baseTimeUnit val="years"/>
      </c:dateAx>
      <c:valAx>
        <c:axId val="1537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36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x14ac:dyDescent="0.15">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x14ac:dyDescent="0.15">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8" t="str">
        <f>データ!H6</f>
        <v>埼玉県　久喜市</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x14ac:dyDescent="0.15">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A2</v>
      </c>
      <c r="AA8" s="72"/>
      <c r="AB8" s="72"/>
      <c r="AC8" s="72"/>
      <c r="AD8" s="72"/>
      <c r="AE8" s="72"/>
      <c r="AF8" s="72"/>
      <c r="AG8" s="73"/>
      <c r="AH8" s="3"/>
      <c r="AI8" s="74">
        <f>データ!Q6</f>
        <v>154527</v>
      </c>
      <c r="AJ8" s="75"/>
      <c r="AK8" s="75"/>
      <c r="AL8" s="75"/>
      <c r="AM8" s="75"/>
      <c r="AN8" s="75"/>
      <c r="AO8" s="75"/>
      <c r="AP8" s="76"/>
      <c r="AQ8" s="57">
        <f>データ!R6</f>
        <v>82.41</v>
      </c>
      <c r="AR8" s="57"/>
      <c r="AS8" s="57"/>
      <c r="AT8" s="57"/>
      <c r="AU8" s="57"/>
      <c r="AV8" s="57"/>
      <c r="AW8" s="57"/>
      <c r="AX8" s="57"/>
      <c r="AY8" s="57">
        <f>データ!S6</f>
        <v>1875.1</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x14ac:dyDescent="0.15">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x14ac:dyDescent="0.15">
      <c r="A10" s="2"/>
      <c r="B10" s="57" t="str">
        <f>データ!M6</f>
        <v>-</v>
      </c>
      <c r="C10" s="57"/>
      <c r="D10" s="57"/>
      <c r="E10" s="57"/>
      <c r="F10" s="57"/>
      <c r="G10" s="57"/>
      <c r="H10" s="57"/>
      <c r="I10" s="57"/>
      <c r="J10" s="57">
        <f>データ!N6</f>
        <v>86.77</v>
      </c>
      <c r="K10" s="57"/>
      <c r="L10" s="57"/>
      <c r="M10" s="57"/>
      <c r="N10" s="57"/>
      <c r="O10" s="57"/>
      <c r="P10" s="57"/>
      <c r="Q10" s="57"/>
      <c r="R10" s="57">
        <f>データ!O6</f>
        <v>99.94</v>
      </c>
      <c r="S10" s="57"/>
      <c r="T10" s="57"/>
      <c r="U10" s="57"/>
      <c r="V10" s="57"/>
      <c r="W10" s="57"/>
      <c r="X10" s="57"/>
      <c r="Y10" s="57"/>
      <c r="Z10" s="65">
        <f>データ!P6</f>
        <v>2926</v>
      </c>
      <c r="AA10" s="65"/>
      <c r="AB10" s="65"/>
      <c r="AC10" s="65"/>
      <c r="AD10" s="65"/>
      <c r="AE10" s="65"/>
      <c r="AF10" s="65"/>
      <c r="AG10" s="65"/>
      <c r="AH10" s="2"/>
      <c r="AI10" s="65">
        <f>データ!T6</f>
        <v>154133</v>
      </c>
      <c r="AJ10" s="65"/>
      <c r="AK10" s="65"/>
      <c r="AL10" s="65"/>
      <c r="AM10" s="65"/>
      <c r="AN10" s="65"/>
      <c r="AO10" s="65"/>
      <c r="AP10" s="65"/>
      <c r="AQ10" s="57">
        <f>データ!U6</f>
        <v>82.4</v>
      </c>
      <c r="AR10" s="57"/>
      <c r="AS10" s="57"/>
      <c r="AT10" s="57"/>
      <c r="AU10" s="57"/>
      <c r="AV10" s="57"/>
      <c r="AW10" s="57"/>
      <c r="AX10" s="57"/>
      <c r="AY10" s="57">
        <f>データ!V6</f>
        <v>1870.55</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103</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0"/>
      <c r="BM44" s="91"/>
      <c r="BN44" s="91"/>
      <c r="BO44" s="91"/>
      <c r="BP44" s="91"/>
      <c r="BQ44" s="91"/>
      <c r="BR44" s="91"/>
      <c r="BS44" s="91"/>
      <c r="BT44" s="91"/>
      <c r="BU44" s="91"/>
      <c r="BV44" s="91"/>
      <c r="BW44" s="91"/>
      <c r="BX44" s="91"/>
      <c r="BY44" s="91"/>
      <c r="BZ44" s="9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x14ac:dyDescent="0.15">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x14ac:dyDescent="0.15">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x14ac:dyDescent="0.15">
      <c r="A6" s="26" t="s">
        <v>91</v>
      </c>
      <c r="B6" s="31">
        <f>B7</f>
        <v>2015</v>
      </c>
      <c r="C6" s="31">
        <f t="shared" ref="C6:V6" si="3">C7</f>
        <v>112321</v>
      </c>
      <c r="D6" s="31">
        <f t="shared" si="3"/>
        <v>46</v>
      </c>
      <c r="E6" s="31">
        <f t="shared" si="3"/>
        <v>1</v>
      </c>
      <c r="F6" s="31">
        <f t="shared" si="3"/>
        <v>0</v>
      </c>
      <c r="G6" s="31">
        <f t="shared" si="3"/>
        <v>1</v>
      </c>
      <c r="H6" s="31" t="str">
        <f t="shared" si="3"/>
        <v>埼玉県　久喜市</v>
      </c>
      <c r="I6" s="31" t="str">
        <f t="shared" si="3"/>
        <v>法適用</v>
      </c>
      <c r="J6" s="31" t="str">
        <f t="shared" si="3"/>
        <v>水道事業</v>
      </c>
      <c r="K6" s="31" t="str">
        <f t="shared" si="3"/>
        <v>末端給水事業</v>
      </c>
      <c r="L6" s="31" t="str">
        <f t="shared" si="3"/>
        <v>A2</v>
      </c>
      <c r="M6" s="32" t="str">
        <f t="shared" si="3"/>
        <v>-</v>
      </c>
      <c r="N6" s="32">
        <f t="shared" si="3"/>
        <v>86.77</v>
      </c>
      <c r="O6" s="32">
        <f t="shared" si="3"/>
        <v>99.94</v>
      </c>
      <c r="P6" s="32">
        <f t="shared" si="3"/>
        <v>2926</v>
      </c>
      <c r="Q6" s="32">
        <f t="shared" si="3"/>
        <v>154527</v>
      </c>
      <c r="R6" s="32">
        <f t="shared" si="3"/>
        <v>82.41</v>
      </c>
      <c r="S6" s="32">
        <f t="shared" si="3"/>
        <v>1875.1</v>
      </c>
      <c r="T6" s="32">
        <f t="shared" si="3"/>
        <v>154133</v>
      </c>
      <c r="U6" s="32">
        <f t="shared" si="3"/>
        <v>82.4</v>
      </c>
      <c r="V6" s="32">
        <f t="shared" si="3"/>
        <v>1870.55</v>
      </c>
      <c r="W6" s="33">
        <f>IF(W7="",NA(),W7)</f>
        <v>114.65</v>
      </c>
      <c r="X6" s="33">
        <f t="shared" ref="X6:AF6" si="4">IF(X7="",NA(),X7)</f>
        <v>124.3</v>
      </c>
      <c r="Y6" s="33">
        <f t="shared" si="4"/>
        <v>127.67</v>
      </c>
      <c r="Z6" s="33">
        <f t="shared" si="4"/>
        <v>126.04</v>
      </c>
      <c r="AA6" s="33">
        <f t="shared" si="4"/>
        <v>129.37</v>
      </c>
      <c r="AB6" s="33">
        <f t="shared" si="4"/>
        <v>107.51</v>
      </c>
      <c r="AC6" s="33">
        <f t="shared" si="4"/>
        <v>108.39</v>
      </c>
      <c r="AD6" s="33">
        <f t="shared" si="4"/>
        <v>108.9</v>
      </c>
      <c r="AE6" s="33">
        <f t="shared" si="4"/>
        <v>114.43</v>
      </c>
      <c r="AF6" s="33">
        <f t="shared" si="4"/>
        <v>114.08</v>
      </c>
      <c r="AG6" s="32" t="str">
        <f>IF(AG7="","",IF(AG7="-","【-】","【"&amp;SUBSTITUTE(TEXT(AG7,"#,##0.00"),"-","△")&amp;"】"))</f>
        <v>【113.56】</v>
      </c>
      <c r="AH6" s="32">
        <f>IF(AH7="",NA(),AH7)</f>
        <v>0</v>
      </c>
      <c r="AI6" s="32">
        <f t="shared" ref="AI6:AQ6" si="5">IF(AI7="",NA(),AI7)</f>
        <v>0</v>
      </c>
      <c r="AJ6" s="32">
        <f t="shared" si="5"/>
        <v>0</v>
      </c>
      <c r="AK6" s="32">
        <f t="shared" si="5"/>
        <v>0</v>
      </c>
      <c r="AL6" s="32">
        <f t="shared" si="5"/>
        <v>0</v>
      </c>
      <c r="AM6" s="33">
        <f t="shared" si="5"/>
        <v>2.83</v>
      </c>
      <c r="AN6" s="33">
        <f t="shared" si="5"/>
        <v>3.08</v>
      </c>
      <c r="AO6" s="33">
        <f t="shared" si="5"/>
        <v>3.47</v>
      </c>
      <c r="AP6" s="33">
        <f t="shared" si="5"/>
        <v>0.13</v>
      </c>
      <c r="AQ6" s="32">
        <f t="shared" si="5"/>
        <v>0</v>
      </c>
      <c r="AR6" s="32" t="str">
        <f>IF(AR7="","",IF(AR7="-","【-】","【"&amp;SUBSTITUTE(TEXT(AR7,"#,##0.00"),"-","△")&amp;"】"))</f>
        <v>【0.87】</v>
      </c>
      <c r="AS6" s="33">
        <f>IF(AS7="",NA(),AS7)</f>
        <v>887.46</v>
      </c>
      <c r="AT6" s="33">
        <f t="shared" ref="AT6:BB6" si="6">IF(AT7="",NA(),AT7)</f>
        <v>836.64</v>
      </c>
      <c r="AU6" s="33">
        <f t="shared" si="6"/>
        <v>1008.47</v>
      </c>
      <c r="AV6" s="33">
        <f t="shared" si="6"/>
        <v>738.43</v>
      </c>
      <c r="AW6" s="33">
        <f t="shared" si="6"/>
        <v>495.15</v>
      </c>
      <c r="AX6" s="33">
        <f t="shared" si="6"/>
        <v>602.73</v>
      </c>
      <c r="AY6" s="33">
        <f t="shared" si="6"/>
        <v>590.46</v>
      </c>
      <c r="AZ6" s="33">
        <f t="shared" si="6"/>
        <v>628.34</v>
      </c>
      <c r="BA6" s="33">
        <f t="shared" si="6"/>
        <v>289.8</v>
      </c>
      <c r="BB6" s="33">
        <f t="shared" si="6"/>
        <v>299.44</v>
      </c>
      <c r="BC6" s="32" t="str">
        <f>IF(BC7="","",IF(BC7="-","【-】","【"&amp;SUBSTITUTE(TEXT(BC7,"#,##0.00"),"-","△")&amp;"】"))</f>
        <v>【262.74】</v>
      </c>
      <c r="BD6" s="33">
        <f>IF(BD7="",NA(),BD7)</f>
        <v>154.59</v>
      </c>
      <c r="BE6" s="33">
        <f t="shared" ref="BE6:BM6" si="7">IF(BE7="",NA(),BE7)</f>
        <v>134.84</v>
      </c>
      <c r="BF6" s="33">
        <f t="shared" si="7"/>
        <v>123.44</v>
      </c>
      <c r="BG6" s="33">
        <f t="shared" si="7"/>
        <v>115.62</v>
      </c>
      <c r="BH6" s="33">
        <f t="shared" si="7"/>
        <v>106.47</v>
      </c>
      <c r="BI6" s="33">
        <f t="shared" si="7"/>
        <v>310.79000000000002</v>
      </c>
      <c r="BJ6" s="33">
        <f t="shared" si="7"/>
        <v>299.16000000000003</v>
      </c>
      <c r="BK6" s="33">
        <f t="shared" si="7"/>
        <v>297.13</v>
      </c>
      <c r="BL6" s="33">
        <f t="shared" si="7"/>
        <v>301.99</v>
      </c>
      <c r="BM6" s="33">
        <f t="shared" si="7"/>
        <v>298.08999999999997</v>
      </c>
      <c r="BN6" s="32" t="str">
        <f>IF(BN7="","",IF(BN7="-","【-】","【"&amp;SUBSTITUTE(TEXT(BN7,"#,##0.00"),"-","△")&amp;"】"))</f>
        <v>【276.38】</v>
      </c>
      <c r="BO6" s="33">
        <f>IF(BO7="",NA(),BO7)</f>
        <v>103.74</v>
      </c>
      <c r="BP6" s="33">
        <f t="shared" ref="BP6:BX6" si="8">IF(BP7="",NA(),BP7)</f>
        <v>110.22</v>
      </c>
      <c r="BQ6" s="33">
        <f t="shared" si="8"/>
        <v>114.08</v>
      </c>
      <c r="BR6" s="33">
        <f t="shared" si="8"/>
        <v>116.76</v>
      </c>
      <c r="BS6" s="33">
        <f t="shared" si="8"/>
        <v>119.06</v>
      </c>
      <c r="BT6" s="33">
        <f t="shared" si="8"/>
        <v>99</v>
      </c>
      <c r="BU6" s="33">
        <f t="shared" si="8"/>
        <v>99.91</v>
      </c>
      <c r="BV6" s="33">
        <f t="shared" si="8"/>
        <v>99.89</v>
      </c>
      <c r="BW6" s="33">
        <f t="shared" si="8"/>
        <v>107.05</v>
      </c>
      <c r="BX6" s="33">
        <f t="shared" si="8"/>
        <v>106.4</v>
      </c>
      <c r="BY6" s="32" t="str">
        <f>IF(BY7="","",IF(BY7="-","【-】","【"&amp;SUBSTITUTE(TEXT(BY7,"#,##0.00"),"-","△")&amp;"】"))</f>
        <v>【104.99】</v>
      </c>
      <c r="BZ6" s="33">
        <f>IF(BZ7="",NA(),BZ7)</f>
        <v>170.55</v>
      </c>
      <c r="CA6" s="33">
        <f t="shared" ref="CA6:CI6" si="9">IF(CA7="",NA(),CA7)</f>
        <v>170.9</v>
      </c>
      <c r="CB6" s="33">
        <f t="shared" si="9"/>
        <v>167.42</v>
      </c>
      <c r="CC6" s="33">
        <f t="shared" si="9"/>
        <v>164.11</v>
      </c>
      <c r="CD6" s="33">
        <f t="shared" si="9"/>
        <v>161.24</v>
      </c>
      <c r="CE6" s="33">
        <f t="shared" si="9"/>
        <v>164.03</v>
      </c>
      <c r="CF6" s="33">
        <f t="shared" si="9"/>
        <v>164.25</v>
      </c>
      <c r="CG6" s="33">
        <f t="shared" si="9"/>
        <v>165.34</v>
      </c>
      <c r="CH6" s="33">
        <f t="shared" si="9"/>
        <v>155.09</v>
      </c>
      <c r="CI6" s="33">
        <f t="shared" si="9"/>
        <v>156.29</v>
      </c>
      <c r="CJ6" s="32" t="str">
        <f>IF(CJ7="","",IF(CJ7="-","【-】","【"&amp;SUBSTITUTE(TEXT(CJ7,"#,##0.00"),"-","△")&amp;"】"))</f>
        <v>【163.72】</v>
      </c>
      <c r="CK6" s="33">
        <f>IF(CK7="",NA(),CK7)</f>
        <v>56.69</v>
      </c>
      <c r="CL6" s="33">
        <f t="shared" ref="CL6:CT6" si="10">IF(CL7="",NA(),CL7)</f>
        <v>78.59</v>
      </c>
      <c r="CM6" s="33">
        <f t="shared" si="10"/>
        <v>77.900000000000006</v>
      </c>
      <c r="CN6" s="33">
        <f t="shared" si="10"/>
        <v>77.459999999999994</v>
      </c>
      <c r="CO6" s="33">
        <f t="shared" si="10"/>
        <v>76.64</v>
      </c>
      <c r="CP6" s="33">
        <f t="shared" si="10"/>
        <v>63.07</v>
      </c>
      <c r="CQ6" s="33">
        <f t="shared" si="10"/>
        <v>62.71</v>
      </c>
      <c r="CR6" s="33">
        <f t="shared" si="10"/>
        <v>62.15</v>
      </c>
      <c r="CS6" s="33">
        <f t="shared" si="10"/>
        <v>61.61</v>
      </c>
      <c r="CT6" s="33">
        <f t="shared" si="10"/>
        <v>62.34</v>
      </c>
      <c r="CU6" s="32" t="str">
        <f>IF(CU7="","",IF(CU7="-","【-】","【"&amp;SUBSTITUTE(TEXT(CU7,"#,##0.00"),"-","△")&amp;"】"))</f>
        <v>【59.76】</v>
      </c>
      <c r="CV6" s="33">
        <f>IF(CV7="",NA(),CV7)</f>
        <v>90.69</v>
      </c>
      <c r="CW6" s="33">
        <f t="shared" ref="CW6:DE6" si="11">IF(CW7="",NA(),CW7)</f>
        <v>91.37</v>
      </c>
      <c r="CX6" s="33">
        <f t="shared" si="11"/>
        <v>92.01</v>
      </c>
      <c r="CY6" s="33">
        <f t="shared" si="11"/>
        <v>91.2</v>
      </c>
      <c r="CZ6" s="33">
        <f t="shared" si="11"/>
        <v>91.8</v>
      </c>
      <c r="DA6" s="33">
        <f t="shared" si="11"/>
        <v>89.96</v>
      </c>
      <c r="DB6" s="33">
        <f t="shared" si="11"/>
        <v>90.54</v>
      </c>
      <c r="DC6" s="33">
        <f t="shared" si="11"/>
        <v>90.64</v>
      </c>
      <c r="DD6" s="33">
        <f t="shared" si="11"/>
        <v>90.23</v>
      </c>
      <c r="DE6" s="33">
        <f t="shared" si="11"/>
        <v>90.15</v>
      </c>
      <c r="DF6" s="32" t="str">
        <f>IF(DF7="","",IF(DF7="-","【-】","【"&amp;SUBSTITUTE(TEXT(DF7,"#,##0.00"),"-","△")&amp;"】"))</f>
        <v>【89.95】</v>
      </c>
      <c r="DG6" s="33">
        <f>IF(DG7="",NA(),DG7)</f>
        <v>46.12</v>
      </c>
      <c r="DH6" s="33">
        <f t="shared" ref="DH6:DP6" si="12">IF(DH7="",NA(),DH7)</f>
        <v>47.14</v>
      </c>
      <c r="DI6" s="33">
        <f t="shared" si="12"/>
        <v>48.14</v>
      </c>
      <c r="DJ6" s="33">
        <f t="shared" si="12"/>
        <v>50.23</v>
      </c>
      <c r="DK6" s="33">
        <f t="shared" si="12"/>
        <v>49.87</v>
      </c>
      <c r="DL6" s="33">
        <f t="shared" si="12"/>
        <v>41.47</v>
      </c>
      <c r="DM6" s="33">
        <f t="shared" si="12"/>
        <v>42.43</v>
      </c>
      <c r="DN6" s="33">
        <f t="shared" si="12"/>
        <v>43.24</v>
      </c>
      <c r="DO6" s="33">
        <f t="shared" si="12"/>
        <v>46.36</v>
      </c>
      <c r="DP6" s="33">
        <f t="shared" si="12"/>
        <v>47.37</v>
      </c>
      <c r="DQ6" s="32" t="str">
        <f>IF(DQ7="","",IF(DQ7="-","【-】","【"&amp;SUBSTITUTE(TEXT(DQ7,"#,##0.00"),"-","△")&amp;"】"))</f>
        <v>【47.18】</v>
      </c>
      <c r="DR6" s="33">
        <f>IF(DR7="",NA(),DR7)</f>
        <v>0.47</v>
      </c>
      <c r="DS6" s="33">
        <f t="shared" ref="DS6:EA6" si="13">IF(DS7="",NA(),DS7)</f>
        <v>2.61</v>
      </c>
      <c r="DT6" s="33">
        <f t="shared" si="13"/>
        <v>2.0699999999999998</v>
      </c>
      <c r="DU6" s="33">
        <f t="shared" si="13"/>
        <v>2.06</v>
      </c>
      <c r="DV6" s="33">
        <f t="shared" si="13"/>
        <v>2.16</v>
      </c>
      <c r="DW6" s="33">
        <f t="shared" si="13"/>
        <v>9.92</v>
      </c>
      <c r="DX6" s="33">
        <f t="shared" si="13"/>
        <v>11.07</v>
      </c>
      <c r="DY6" s="33">
        <f t="shared" si="13"/>
        <v>12.21</v>
      </c>
      <c r="DZ6" s="33">
        <f t="shared" si="13"/>
        <v>13.57</v>
      </c>
      <c r="EA6" s="33">
        <f t="shared" si="13"/>
        <v>14.27</v>
      </c>
      <c r="EB6" s="32" t="str">
        <f>IF(EB7="","",IF(EB7="-","【-】","【"&amp;SUBSTITUTE(TEXT(EB7,"#,##0.00"),"-","△")&amp;"】"))</f>
        <v>【13.18】</v>
      </c>
      <c r="EC6" s="33">
        <f>IF(EC7="",NA(),EC7)</f>
        <v>0.87</v>
      </c>
      <c r="ED6" s="33">
        <f t="shared" ref="ED6:EL6" si="14">IF(ED7="",NA(),ED7)</f>
        <v>0.92</v>
      </c>
      <c r="EE6" s="33">
        <f t="shared" si="14"/>
        <v>1.31</v>
      </c>
      <c r="EF6" s="33">
        <f t="shared" si="14"/>
        <v>1.0900000000000001</v>
      </c>
      <c r="EG6" s="33">
        <f t="shared" si="14"/>
        <v>0.94</v>
      </c>
      <c r="EH6" s="33">
        <f t="shared" si="14"/>
        <v>0.82</v>
      </c>
      <c r="EI6" s="33">
        <f t="shared" si="14"/>
        <v>0.76</v>
      </c>
      <c r="EJ6" s="33">
        <f t="shared" si="14"/>
        <v>0.8</v>
      </c>
      <c r="EK6" s="33">
        <f t="shared" si="14"/>
        <v>0.72</v>
      </c>
      <c r="EL6" s="33">
        <f t="shared" si="14"/>
        <v>0.67</v>
      </c>
      <c r="EM6" s="32" t="str">
        <f>IF(EM7="","",IF(EM7="-","【-】","【"&amp;SUBSTITUTE(TEXT(EM7,"#,##0.00"),"-","△")&amp;"】"))</f>
        <v>【0.85】</v>
      </c>
    </row>
    <row r="7" spans="1:143" s="34" customFormat="1" x14ac:dyDescent="0.15">
      <c r="A7" s="26"/>
      <c r="B7" s="35">
        <v>2015</v>
      </c>
      <c r="C7" s="35">
        <v>112321</v>
      </c>
      <c r="D7" s="35">
        <v>46</v>
      </c>
      <c r="E7" s="35">
        <v>1</v>
      </c>
      <c r="F7" s="35">
        <v>0</v>
      </c>
      <c r="G7" s="35">
        <v>1</v>
      </c>
      <c r="H7" s="35" t="s">
        <v>92</v>
      </c>
      <c r="I7" s="35" t="s">
        <v>93</v>
      </c>
      <c r="J7" s="35" t="s">
        <v>94</v>
      </c>
      <c r="K7" s="35" t="s">
        <v>95</v>
      </c>
      <c r="L7" s="35" t="s">
        <v>96</v>
      </c>
      <c r="M7" s="36" t="s">
        <v>97</v>
      </c>
      <c r="N7" s="36">
        <v>86.77</v>
      </c>
      <c r="O7" s="36">
        <v>99.94</v>
      </c>
      <c r="P7" s="36">
        <v>2926</v>
      </c>
      <c r="Q7" s="36">
        <v>154527</v>
      </c>
      <c r="R7" s="36">
        <v>82.41</v>
      </c>
      <c r="S7" s="36">
        <v>1875.1</v>
      </c>
      <c r="T7" s="36">
        <v>154133</v>
      </c>
      <c r="U7" s="36">
        <v>82.4</v>
      </c>
      <c r="V7" s="36">
        <v>1870.55</v>
      </c>
      <c r="W7" s="36">
        <v>114.65</v>
      </c>
      <c r="X7" s="36">
        <v>124.3</v>
      </c>
      <c r="Y7" s="36">
        <v>127.67</v>
      </c>
      <c r="Z7" s="36">
        <v>126.04</v>
      </c>
      <c r="AA7" s="36">
        <v>129.37</v>
      </c>
      <c r="AB7" s="36">
        <v>107.51</v>
      </c>
      <c r="AC7" s="36">
        <v>108.39</v>
      </c>
      <c r="AD7" s="36">
        <v>108.9</v>
      </c>
      <c r="AE7" s="36">
        <v>114.43</v>
      </c>
      <c r="AF7" s="36">
        <v>114.08</v>
      </c>
      <c r="AG7" s="36">
        <v>113.56</v>
      </c>
      <c r="AH7" s="36">
        <v>0</v>
      </c>
      <c r="AI7" s="36">
        <v>0</v>
      </c>
      <c r="AJ7" s="36">
        <v>0</v>
      </c>
      <c r="AK7" s="36">
        <v>0</v>
      </c>
      <c r="AL7" s="36">
        <v>0</v>
      </c>
      <c r="AM7" s="36">
        <v>2.83</v>
      </c>
      <c r="AN7" s="36">
        <v>3.08</v>
      </c>
      <c r="AO7" s="36">
        <v>3.47</v>
      </c>
      <c r="AP7" s="36">
        <v>0.13</v>
      </c>
      <c r="AQ7" s="36">
        <v>0</v>
      </c>
      <c r="AR7" s="36">
        <v>0.87</v>
      </c>
      <c r="AS7" s="36">
        <v>887.46</v>
      </c>
      <c r="AT7" s="36">
        <v>836.64</v>
      </c>
      <c r="AU7" s="36">
        <v>1008.47</v>
      </c>
      <c r="AV7" s="36">
        <v>738.43</v>
      </c>
      <c r="AW7" s="36">
        <v>495.15</v>
      </c>
      <c r="AX7" s="36">
        <v>602.73</v>
      </c>
      <c r="AY7" s="36">
        <v>590.46</v>
      </c>
      <c r="AZ7" s="36">
        <v>628.34</v>
      </c>
      <c r="BA7" s="36">
        <v>289.8</v>
      </c>
      <c r="BB7" s="36">
        <v>299.44</v>
      </c>
      <c r="BC7" s="36">
        <v>262.74</v>
      </c>
      <c r="BD7" s="36">
        <v>154.59</v>
      </c>
      <c r="BE7" s="36">
        <v>134.84</v>
      </c>
      <c r="BF7" s="36">
        <v>123.44</v>
      </c>
      <c r="BG7" s="36">
        <v>115.62</v>
      </c>
      <c r="BH7" s="36">
        <v>106.47</v>
      </c>
      <c r="BI7" s="36">
        <v>310.79000000000002</v>
      </c>
      <c r="BJ7" s="36">
        <v>299.16000000000003</v>
      </c>
      <c r="BK7" s="36">
        <v>297.13</v>
      </c>
      <c r="BL7" s="36">
        <v>301.99</v>
      </c>
      <c r="BM7" s="36">
        <v>298.08999999999997</v>
      </c>
      <c r="BN7" s="36">
        <v>276.38</v>
      </c>
      <c r="BO7" s="36">
        <v>103.74</v>
      </c>
      <c r="BP7" s="36">
        <v>110.22</v>
      </c>
      <c r="BQ7" s="36">
        <v>114.08</v>
      </c>
      <c r="BR7" s="36">
        <v>116.76</v>
      </c>
      <c r="BS7" s="36">
        <v>119.06</v>
      </c>
      <c r="BT7" s="36">
        <v>99</v>
      </c>
      <c r="BU7" s="36">
        <v>99.91</v>
      </c>
      <c r="BV7" s="36">
        <v>99.89</v>
      </c>
      <c r="BW7" s="36">
        <v>107.05</v>
      </c>
      <c r="BX7" s="36">
        <v>106.4</v>
      </c>
      <c r="BY7" s="36">
        <v>104.99</v>
      </c>
      <c r="BZ7" s="36">
        <v>170.55</v>
      </c>
      <c r="CA7" s="36">
        <v>170.9</v>
      </c>
      <c r="CB7" s="36">
        <v>167.42</v>
      </c>
      <c r="CC7" s="36">
        <v>164.11</v>
      </c>
      <c r="CD7" s="36">
        <v>161.24</v>
      </c>
      <c r="CE7" s="36">
        <v>164.03</v>
      </c>
      <c r="CF7" s="36">
        <v>164.25</v>
      </c>
      <c r="CG7" s="36">
        <v>165.34</v>
      </c>
      <c r="CH7" s="36">
        <v>155.09</v>
      </c>
      <c r="CI7" s="36">
        <v>156.29</v>
      </c>
      <c r="CJ7" s="36">
        <v>163.72</v>
      </c>
      <c r="CK7" s="36">
        <v>56.69</v>
      </c>
      <c r="CL7" s="36">
        <v>78.59</v>
      </c>
      <c r="CM7" s="36">
        <v>77.900000000000006</v>
      </c>
      <c r="CN7" s="36">
        <v>77.459999999999994</v>
      </c>
      <c r="CO7" s="36">
        <v>76.64</v>
      </c>
      <c r="CP7" s="36">
        <v>63.07</v>
      </c>
      <c r="CQ7" s="36">
        <v>62.71</v>
      </c>
      <c r="CR7" s="36">
        <v>62.15</v>
      </c>
      <c r="CS7" s="36">
        <v>61.61</v>
      </c>
      <c r="CT7" s="36">
        <v>62.34</v>
      </c>
      <c r="CU7" s="36">
        <v>59.76</v>
      </c>
      <c r="CV7" s="36">
        <v>90.69</v>
      </c>
      <c r="CW7" s="36">
        <v>91.37</v>
      </c>
      <c r="CX7" s="36">
        <v>92.01</v>
      </c>
      <c r="CY7" s="36">
        <v>91.2</v>
      </c>
      <c r="CZ7" s="36">
        <v>91.8</v>
      </c>
      <c r="DA7" s="36">
        <v>89.96</v>
      </c>
      <c r="DB7" s="36">
        <v>90.54</v>
      </c>
      <c r="DC7" s="36">
        <v>90.64</v>
      </c>
      <c r="DD7" s="36">
        <v>90.23</v>
      </c>
      <c r="DE7" s="36">
        <v>90.15</v>
      </c>
      <c r="DF7" s="36">
        <v>89.95</v>
      </c>
      <c r="DG7" s="36">
        <v>46.12</v>
      </c>
      <c r="DH7" s="36">
        <v>47.14</v>
      </c>
      <c r="DI7" s="36">
        <v>48.14</v>
      </c>
      <c r="DJ7" s="36">
        <v>50.23</v>
      </c>
      <c r="DK7" s="36">
        <v>49.87</v>
      </c>
      <c r="DL7" s="36">
        <v>41.47</v>
      </c>
      <c r="DM7" s="36">
        <v>42.43</v>
      </c>
      <c r="DN7" s="36">
        <v>43.24</v>
      </c>
      <c r="DO7" s="36">
        <v>46.36</v>
      </c>
      <c r="DP7" s="36">
        <v>47.37</v>
      </c>
      <c r="DQ7" s="36">
        <v>47.18</v>
      </c>
      <c r="DR7" s="36">
        <v>0.47</v>
      </c>
      <c r="DS7" s="36">
        <v>2.61</v>
      </c>
      <c r="DT7" s="36">
        <v>2.0699999999999998</v>
      </c>
      <c r="DU7" s="36">
        <v>2.06</v>
      </c>
      <c r="DV7" s="36">
        <v>2.16</v>
      </c>
      <c r="DW7" s="36">
        <v>9.92</v>
      </c>
      <c r="DX7" s="36">
        <v>11.07</v>
      </c>
      <c r="DY7" s="36">
        <v>12.21</v>
      </c>
      <c r="DZ7" s="36">
        <v>13.57</v>
      </c>
      <c r="EA7" s="36">
        <v>14.27</v>
      </c>
      <c r="EB7" s="36">
        <v>13.18</v>
      </c>
      <c r="EC7" s="36">
        <v>0.87</v>
      </c>
      <c r="ED7" s="36">
        <v>0.92</v>
      </c>
      <c r="EE7" s="36">
        <v>1.31</v>
      </c>
      <c r="EF7" s="36">
        <v>1.0900000000000001</v>
      </c>
      <c r="EG7" s="36">
        <v>0.94</v>
      </c>
      <c r="EH7" s="36">
        <v>0.82</v>
      </c>
      <c r="EI7" s="36">
        <v>0.76</v>
      </c>
      <c r="EJ7" s="36">
        <v>0.8</v>
      </c>
      <c r="EK7" s="36">
        <v>0.72</v>
      </c>
      <c r="EL7" s="36">
        <v>0.67</v>
      </c>
      <c r="EM7" s="36">
        <v>0.85</v>
      </c>
    </row>
    <row r="8" spans="1:143" x14ac:dyDescent="0.15">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x14ac:dyDescent="0.15">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久喜市</cp:lastModifiedBy>
  <cp:lastPrinted>2017-02-03T07:29:57Z</cp:lastPrinted>
  <dcterms:created xsi:type="dcterms:W3CDTF">2017-02-01T08:37:54Z</dcterms:created>
  <dcterms:modified xsi:type="dcterms:W3CDTF">2017-02-03T07:29:58Z</dcterms:modified>
  <cp:category/>
</cp:coreProperties>
</file>