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filesv11.kuki.local\Public\0112上下水道部\03水道業務課\07庶務係\平成30年度★\01水道共通\05県通知\01県市町村課\H31.1.15公営企業に係る経営比較分析表\"/>
    </mc:Choice>
  </mc:AlternateContent>
  <workbookProtection workbookAlgorithmName="SHA-512" workbookHashValue="GuGX569m9ajYvTpLXMA97X09EBeVSQZmqJxwv0zIvSa+v1QYSw6dwkoOJmbNLDF32kq6CLZiQpxyJaKvIcXxPQ==" workbookSaltValue="VPpyoIjDnczdN+ldOAah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<sst xmlns="http://schemas.openxmlformats.org/spreadsheetml/2006/main" count="232" uniqueCount="120">
  <si>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</si>
  <si>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</si>
  <si>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</si>
  <si>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</si>
  <si>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</si>
  <si>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</si>
  <si>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</si>
  <si>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</si>
  <si>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</si>
  <si>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</si>
  <si>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</si>
  <si>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</si>
  <si>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</si>
  <si>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</si>
  <si>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</si>
  <si>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</si>
  <si>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</si>
  <si>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</si>
  <si>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</si>
  <si>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</si>
  <si>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</si>
  <si>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</si>
  <si>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</si>
  <si>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</si>
  <si>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</si>
  <si>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</si>
  <si>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</si>
  <si>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</si>
  <si>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</si>
  <si>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</si>
  <si>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</si>
  <si>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</si>
  <si>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</si>
  <si>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</si>
  <si>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</si>
  <si>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</si>
  <si>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</si>
  <si>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</si>
  <si>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</si>
  <si>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</si>
  <si>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</si>
  <si>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</si>
  <si>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</si>
  <si>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</si>
  <si>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</si>
  <si>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</si>
  <si>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</si>
  <si>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</si>
  <si>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</si>
  <si>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</si>
  <si>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</si>
  <si>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</si>
  <si>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</si>
  <si>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</si>
  <si>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</si>
  <si>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</si>
  <si>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</si>
  <si>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</si>
  <si>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</si>
  <si>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</si>
  <si>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</si>
  <si>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</si>
  <si>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</si>
  <si>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</si>
  <si>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</si>
  <si>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</si>
  <si>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</si>
  <si>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</si>
  <si>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</si>
  <si>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</si>
  <si>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</si>
  <si>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</si>
  <si>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</si>
  <si>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</si>
  <si>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</si>
  <si>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</si>
  <si>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</si>
  <si>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</si>
  <si>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</si>
  <si>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</si>
  <si>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</si>
  <si>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</si>
  <si>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</si>
  <si>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</si>
  <si>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</si>
  <si>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</si>
  <si>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</si>
  <si>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</si>
  <si>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</si>
  <si>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</si>
  <si>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</si>
  <si>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</si>
  <si>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</si>
  <si>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</si>
  <si>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</si>
  <si>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</si>
  <si>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</si>
  <si>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</si>
  <si>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</si>
  <si>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</si>
  <si>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</si>
  <si>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</si>
  <si>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</si>
  <si>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</si>
  <si>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</si>
  <si>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久喜市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</si>
  <si>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</si>
  <si>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</si>
  <si>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</si>
  <si>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</si>
  <si>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</si>
  <si>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</si>
  <si>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</si>
  <si>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</si>
  <si>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</si>
  <si>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</si>
  <si>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</si>
  <si>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経営の健全性や効率性については、各指標において類似団体平均、全国平均と比較すると概ね良好な水準となっており、総合的に勘案すると健全な経営状況にある。
　老朽化の状況については、管路更新率が類似団体平均、全国平均よりも高い水準で推移しているが、施設の老朽化が進んでいるため、更新投資の増加が見込まれる。
　引き続き、経費削減に取り組み、将来を見越した健全な経営に努め、水道施設の更新を実施していく必要がある。</t>
    <phoneticPr fontId="4"/>
  </si>
  <si>
    <t>①有形固定資産減価償却率
　平成27年度以降減少に転じているが、類似団体平均、全国平均よりも高い水準で推移しており、引き続き財源の確保に努めながら計画的に施設の更新を行っていく必要がある。
②管路経年化率
　類似団体平均、全国平均よりも大幅に低い水準で推移しており、法定耐用年数を超過した管路は少ない状況となっている。
③管路更新率
　類似団体平均、全国平均よりも管路の更新が進んでいる。</t>
    <phoneticPr fontId="4"/>
  </si>
  <si>
    <t xml:space="preserve">①経常収支比率
　過去5年間100％を大きく上回っており、単年度収支が常に黒字であることを示している。また、類似団体平均、全国平均のいずれも上回っており、健全な経営を維持している。
②累積欠損金比率
　過去5年間発生していないため0%である。
③流動比率
　前年度対比で低下し続けているものの、100％を大きく上回り、短期的な債務に対する支払い能力を十分備えている。
④企業債残高対給水収益比率
　企業債に依存することなく、施設の更新を実施しており、類似団体平均、全国平均よりも低い水準となっている。
⑤料金回収率
　100%を上回っており、給水費用を料金収入で賄えている。
⑥給水原価
　昨年度と比較し8.04円上昇し、類似団体平均、全国平均のいずれも上回っていることから、引き続き経費削減に努める必要がある。
⑦施設利用率
　過去5年間横ばいで推移しているが、類似団体平均、全国平均のいずれも上回っており、施設を有効に活用している。
⑧有収率
　漏水調査等の取り組みによって、昨年度と比較し0.5%上昇し、過去5年間で最も高い水準となっている。また、類似団体平均、全国平均のいずれも上回っている。
</t>
    <rPh sb="152" eb="153">
      <t>オオ</t>
    </rPh>
    <rPh sb="199" eb="201">
      <t>キギョウ</t>
    </rPh>
    <rPh sb="201" eb="202">
      <t>サイ</t>
    </rPh>
    <rPh sb="203" eb="205">
      <t>イゾン</t>
    </rPh>
    <rPh sb="212" eb="214">
      <t>シセツ</t>
    </rPh>
    <rPh sb="215" eb="217">
      <t>コウシン</t>
    </rPh>
    <rPh sb="218" eb="220">
      <t>ジッシ</t>
    </rPh>
    <rPh sb="271" eb="273">
      <t>キュウスイ</t>
    </rPh>
    <rPh sb="273" eb="275">
      <t>ヒヨウ</t>
    </rPh>
    <rPh sb="281" eb="282">
      <t>マカナイ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</si>
</sst>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1.31</c:v>
                </c:pt>
                <c:pt idx="1">
                  <c:v>1.0900000000000001</c:v>
                </c:pt>
                <c:pt idx="2">
                  <c:v>0.94</c:v>
                </c:pt>
                <c:pt idx="3">
                  <c:v>1</c:v>
                </c:pt>
                <c:pt idx="4">
                  <c:v>0.93</c:v>
                </c:pt>
              </c:numCache>
            </c:numRef>
          </c:val>
          <c:extLst>
            <c:ext xmlns:c16="http://schemas.microsoft.com/office/drawing/2014/chart" uri="{C3380CC4-5D6E-409C-BE32-E72D297353CC}">
              <c16:uniqueId val="{00000000-B7FA-4797-A7C4-CE2D5826FA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B7FA-4797-A7C4-CE2D5826FA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77.900000000000006</c:v>
                </c:pt>
                <c:pt idx="1">
                  <c:v>77.459999999999994</c:v>
                </c:pt>
                <c:pt idx="2">
                  <c:v>76.64</c:v>
                </c:pt>
                <c:pt idx="3">
                  <c:v>76.099999999999994</c:v>
                </c:pt>
                <c:pt idx="4">
                  <c:v>76.290000000000006</c:v>
                </c:pt>
              </c:numCache>
            </c:numRef>
          </c:val>
          <c:extLst>
            <c:ext xmlns:c16="http://schemas.microsoft.com/office/drawing/2014/chart" uri="{C3380CC4-5D6E-409C-BE32-E72D297353CC}">
              <c16:uniqueId val="{00000000-589E-4A22-9859-E4944A9E514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589E-4A22-9859-E4944A9E514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92.01</c:v>
                </c:pt>
                <c:pt idx="1">
                  <c:v>91.2</c:v>
                </c:pt>
                <c:pt idx="2">
                  <c:v>91.8</c:v>
                </c:pt>
                <c:pt idx="3">
                  <c:v>92.04</c:v>
                </c:pt>
                <c:pt idx="4">
                  <c:v>92.54</c:v>
                </c:pt>
              </c:numCache>
            </c:numRef>
          </c:val>
          <c:extLst>
            <c:ext xmlns:c16="http://schemas.microsoft.com/office/drawing/2014/chart" uri="{C3380CC4-5D6E-409C-BE32-E72D297353CC}">
              <c16:uniqueId val="{00000000-A692-4425-BEAB-B92D6FA80A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A692-4425-BEAB-B92D6FA80A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127.67</c:v>
                </c:pt>
                <c:pt idx="1">
                  <c:v>126.04</c:v>
                </c:pt>
                <c:pt idx="2">
                  <c:v>129.37</c:v>
                </c:pt>
                <c:pt idx="3">
                  <c:v>125.03</c:v>
                </c:pt>
                <c:pt idx="4">
                  <c:v>122.33</c:v>
                </c:pt>
              </c:numCache>
            </c:numRef>
          </c:val>
          <c:extLst>
            <c:ext xmlns:c16="http://schemas.microsoft.com/office/drawing/2014/chart" uri="{C3380CC4-5D6E-409C-BE32-E72D297353CC}">
              <c16:uniqueId val="{00000000-725D-4662-BB25-2E7C8C85B4D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725D-4662-BB25-2E7C8C85B4D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48.14</c:v>
                </c:pt>
                <c:pt idx="1">
                  <c:v>50.23</c:v>
                </c:pt>
                <c:pt idx="2">
                  <c:v>49.87</c:v>
                </c:pt>
                <c:pt idx="3">
                  <c:v>49.43</c:v>
                </c:pt>
                <c:pt idx="4">
                  <c:v>49.08</c:v>
                </c:pt>
              </c:numCache>
            </c:numRef>
          </c:val>
          <c:extLst>
            <c:ext xmlns:c16="http://schemas.microsoft.com/office/drawing/2014/chart" uri="{C3380CC4-5D6E-409C-BE32-E72D297353CC}">
              <c16:uniqueId val="{00000000-AA0F-4FE4-83F4-87B9973140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AA0F-4FE4-83F4-87B9973140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2.0699999999999998</c:v>
                </c:pt>
                <c:pt idx="1">
                  <c:v>2.06</c:v>
                </c:pt>
                <c:pt idx="2">
                  <c:v>2.16</c:v>
                </c:pt>
                <c:pt idx="3">
                  <c:v>1.81</c:v>
                </c:pt>
                <c:pt idx="4">
                  <c:v>1.81</c:v>
                </c:pt>
              </c:numCache>
            </c:numRef>
          </c:val>
          <c:extLst>
            <c:ext xmlns:c16="http://schemas.microsoft.com/office/drawing/2014/chart" uri="{C3380CC4-5D6E-409C-BE32-E72D297353CC}">
              <c16:uniqueId val="{00000000-CD84-4944-B8CD-1C1599EE9C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CD84-4944-B8CD-1C1599EE9C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0-4DE2-AE3A-1D9F83AEA7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BB0-4DE2-AE3A-1D9F83AEA7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1008.47</c:v>
                </c:pt>
                <c:pt idx="1">
                  <c:v>738.43</c:v>
                </c:pt>
                <c:pt idx="2">
                  <c:v>495.15</c:v>
                </c:pt>
                <c:pt idx="3">
                  <c:v>364.24</c:v>
                </c:pt>
                <c:pt idx="4">
                  <c:v>293.02999999999997</c:v>
                </c:pt>
              </c:numCache>
            </c:numRef>
          </c:val>
          <c:extLst>
            <c:ext xmlns:c16="http://schemas.microsoft.com/office/drawing/2014/chart" uri="{C3380CC4-5D6E-409C-BE32-E72D297353CC}">
              <c16:uniqueId val="{00000000-5695-42A6-92CF-53D137B323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5695-42A6-92CF-53D137B323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123.44</c:v>
                </c:pt>
                <c:pt idx="1">
                  <c:v>115.62</c:v>
                </c:pt>
                <c:pt idx="2">
                  <c:v>106.47</c:v>
                </c:pt>
                <c:pt idx="3">
                  <c:v>97.78</c:v>
                </c:pt>
                <c:pt idx="4">
                  <c:v>87.35</c:v>
                </c:pt>
              </c:numCache>
            </c:numRef>
          </c:val>
          <c:extLst>
            <c:ext xmlns:c16="http://schemas.microsoft.com/office/drawing/2014/chart" uri="{C3380CC4-5D6E-409C-BE32-E72D297353CC}">
              <c16:uniqueId val="{00000000-83A9-4586-966C-1F75A689DD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83A9-4586-966C-1F75A689DD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114.08</c:v>
                </c:pt>
                <c:pt idx="1">
                  <c:v>116.76</c:v>
                </c:pt>
                <c:pt idx="2">
                  <c:v>119.06</c:v>
                </c:pt>
                <c:pt idx="3">
                  <c:v>116.05</c:v>
                </c:pt>
                <c:pt idx="4">
                  <c:v>110.92</c:v>
                </c:pt>
              </c:numCache>
            </c:numRef>
          </c:val>
          <c:extLst>
            <c:ext xmlns:c16="http://schemas.microsoft.com/office/drawing/2014/chart" uri="{C3380CC4-5D6E-409C-BE32-E72D297353CC}">
              <c16:uniqueId val="{00000000-85CD-4D40-ABEB-2409A157F2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85CD-4D40-ABEB-2409A157F2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167.42</c:v>
                </c:pt>
                <c:pt idx="1">
                  <c:v>164.11</c:v>
                </c:pt>
                <c:pt idx="2">
                  <c:v>161.24</c:v>
                </c:pt>
                <c:pt idx="3">
                  <c:v>165.59</c:v>
                </c:pt>
                <c:pt idx="4">
                  <c:v>173.63</c:v>
                </c:pt>
              </c:numCache>
            </c:numRef>
          </c:val>
          <c:extLst>
            <c:ext xmlns:c16="http://schemas.microsoft.com/office/drawing/2014/chart" uri="{C3380CC4-5D6E-409C-BE32-E72D297353CC}">
              <c16:uniqueId val="{00000000-ABF8-4DCF-9C36-C5474F9D53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ABF8-4DCF-9C36-C5474F9D53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久喜市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154116</v>
      </c>
      <c r="AM8" s="59"/>
      <c r="AN8" s="59"/>
      <c r="AO8" s="59"/>
      <c r="AP8" s="59"/>
      <c r="AQ8" s="59"/>
      <c r="AR8" s="59"/>
      <c r="AS8" s="59"/>
      <c r="AT8" s="50">
        <f>データ!$S$6</f>
        <v>82.41</v>
      </c>
      <c r="AU8" s="51"/>
      <c r="AV8" s="51"/>
      <c r="AW8" s="51"/>
      <c r="AX8" s="51"/>
      <c r="AY8" s="51"/>
      <c r="AZ8" s="51"/>
      <c r="BA8" s="51"/>
      <c r="BB8" s="52">
        <f>データ!$T$6</f>
        <v>1870.11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88.02</v>
      </c>
      <c r="J10" s="51"/>
      <c r="K10" s="51"/>
      <c r="L10" s="51"/>
      <c r="M10" s="51"/>
      <c r="N10" s="51"/>
      <c r="O10" s="62"/>
      <c r="P10" s="52">
        <f>データ!$P$6</f>
        <v>99.94</v>
      </c>
      <c r="Q10" s="52"/>
      <c r="R10" s="52"/>
      <c r="S10" s="52"/>
      <c r="T10" s="52"/>
      <c r="U10" s="52"/>
      <c r="V10" s="52"/>
      <c r="W10" s="59">
        <f>データ!$Q$6</f>
        <v>2926</v>
      </c>
      <c r="X10" s="59"/>
      <c r="Y10" s="59"/>
      <c r="Z10" s="59"/>
      <c r="AA10" s="59"/>
      <c r="AB10" s="59"/>
      <c r="AC10" s="59"/>
      <c r="AD10" s="2"/>
      <c r="AE10" s="2"/>
      <c r="AF10" s="2"/>
      <c r="AG10" s="2"/>
      <c r="AH10" s="4"/>
      <c r="AI10" s="4"/>
      <c r="AJ10" s="4"/>
      <c r="AK10" s="4"/>
      <c r="AL10" s="59">
        <f>データ!$U$6</f>
        <v>153618</v>
      </c>
      <c r="AM10" s="59"/>
      <c r="AN10" s="59"/>
      <c r="AO10" s="59"/>
      <c r="AP10" s="59"/>
      <c r="AQ10" s="59"/>
      <c r="AR10" s="59"/>
      <c r="AS10" s="59"/>
      <c r="AT10" s="50">
        <f>データ!$V$6</f>
        <v>82.4</v>
      </c>
      <c r="AU10" s="51"/>
      <c r="AV10" s="51"/>
      <c r="AW10" s="51"/>
      <c r="AX10" s="51"/>
      <c r="AY10" s="51"/>
      <c r="AZ10" s="51"/>
      <c r="BA10" s="51"/>
      <c r="BB10" s="52">
        <f>データ!$W$6</f>
        <v>1864.3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118</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1"/>
      <c r="BM60" s="92"/>
      <c r="BN60" s="92"/>
      <c r="BO60" s="92"/>
      <c r="BP60" s="92"/>
      <c r="BQ60" s="92"/>
      <c r="BR60" s="92"/>
      <c r="BS60" s="92"/>
      <c r="BT60" s="92"/>
      <c r="BU60" s="92"/>
      <c r="BV60" s="92"/>
      <c r="BW60" s="92"/>
      <c r="BX60" s="92"/>
      <c r="BY60" s="92"/>
      <c r="BZ60" s="93"/>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ZYP9QsC2Hn6qOvAkSHdOfN3jHKJJO/87NLBS7OsQ4lRRYlBvZNLDI6ar65BGj3VeKz+Nms8e8yViFj0rd4EOg==" saltValue="79GLfbDrvfBidYkCVMAP8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112321</v>
      </c>
      <c r="D6" s="33">
        <f t="shared" si="3"/>
        <v>46</v>
      </c>
      <c r="E6" s="33">
        <f t="shared" si="3"/>
        <v>1</v>
      </c>
      <c r="F6" s="33">
        <f t="shared" si="3"/>
        <v>0</v>
      </c>
      <c r="G6" s="33">
        <f t="shared" si="3"/>
        <v>1</v>
      </c>
      <c r="H6" s="33" t="str">
        <f t="shared" si="3"/>
        <v>埼玉県　久喜市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88.02</v>
      </c>
      <c r="P6" s="34">
        <f t="shared" si="3"/>
        <v>99.94</v>
      </c>
      <c r="Q6" s="34">
        <f t="shared" si="3"/>
        <v>2926</v>
      </c>
      <c r="R6" s="34">
        <f t="shared" si="3"/>
        <v>154116</v>
      </c>
      <c r="S6" s="34">
        <f t="shared" si="3"/>
        <v>82.41</v>
      </c>
      <c r="T6" s="34">
        <f t="shared" si="3"/>
        <v>1870.11</v>
      </c>
      <c r="U6" s="34">
        <f t="shared" si="3"/>
        <v>153618</v>
      </c>
      <c r="V6" s="34">
        <f t="shared" si="3"/>
        <v>82.4</v>
      </c>
      <c r="W6" s="34">
        <f t="shared" si="3"/>
        <v>1864.3</v>
      </c>
      <c r="X6" s="35">
        <f>IF(X7="",NA(),X7)</f>
        <v>127.67</v>
      </c>
      <c r="Y6" s="35">
        <f t="shared" ref="Y6:AG6" si="4">IF(Y7="",NA(),Y7)</f>
        <v>126.04</v>
      </c>
      <c r="Z6" s="35">
        <f t="shared" si="4"/>
        <v>129.37</v>
      </c>
      <c r="AA6" s="35">
        <f t="shared" si="4"/>
        <v>125.03</v>
      </c>
      <c r="AB6" s="35">
        <f t="shared" si="4"/>
        <v>122.33</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1008.47</v>
      </c>
      <c r="AU6" s="35">
        <f t="shared" ref="AU6:BC6" si="6">IF(AU7="",NA(),AU7)</f>
        <v>738.43</v>
      </c>
      <c r="AV6" s="35">
        <f t="shared" si="6"/>
        <v>495.15</v>
      </c>
      <c r="AW6" s="35">
        <f t="shared" si="6"/>
        <v>364.24</v>
      </c>
      <c r="AX6" s="35">
        <f t="shared" si="6"/>
        <v>293.02999999999997</v>
      </c>
      <c r="AY6" s="35">
        <f t="shared" si="6"/>
        <v>628.34</v>
      </c>
      <c r="AZ6" s="35">
        <f t="shared" si="6"/>
        <v>289.8</v>
      </c>
      <c r="BA6" s="35">
        <f t="shared" si="6"/>
        <v>299.44</v>
      </c>
      <c r="BB6" s="35">
        <f t="shared" si="6"/>
        <v>311.99</v>
      </c>
      <c r="BC6" s="35">
        <f t="shared" si="6"/>
        <v>307.83</v>
      </c>
      <c r="BD6" s="34" t="str">
        <f>IF(BD7="","",IF(BD7="-","【-】","【"&amp;SUBSTITUTE(TEXT(BD7,"#,##0.00"),"-","△")&amp;"】"))</f>
        <v>【264.34】</v>
      </c>
      <c r="BE6" s="35">
        <f>IF(BE7="",NA(),BE7)</f>
        <v>123.44</v>
      </c>
      <c r="BF6" s="35">
        <f t="shared" ref="BF6:BN6" si="7">IF(BF7="",NA(),BF7)</f>
        <v>115.62</v>
      </c>
      <c r="BG6" s="35">
        <f t="shared" si="7"/>
        <v>106.47</v>
      </c>
      <c r="BH6" s="35">
        <f t="shared" si="7"/>
        <v>97.78</v>
      </c>
      <c r="BI6" s="35">
        <f t="shared" si="7"/>
        <v>87.35</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114.08</v>
      </c>
      <c r="BQ6" s="35">
        <f t="shared" ref="BQ6:BY6" si="8">IF(BQ7="",NA(),BQ7)</f>
        <v>116.76</v>
      </c>
      <c r="BR6" s="35">
        <f t="shared" si="8"/>
        <v>119.06</v>
      </c>
      <c r="BS6" s="35">
        <f t="shared" si="8"/>
        <v>116.05</v>
      </c>
      <c r="BT6" s="35">
        <f t="shared" si="8"/>
        <v>110.92</v>
      </c>
      <c r="BU6" s="35">
        <f t="shared" si="8"/>
        <v>99.89</v>
      </c>
      <c r="BV6" s="35">
        <f t="shared" si="8"/>
        <v>107.05</v>
      </c>
      <c r="BW6" s="35">
        <f t="shared" si="8"/>
        <v>106.4</v>
      </c>
      <c r="BX6" s="35">
        <f t="shared" si="8"/>
        <v>107.61</v>
      </c>
      <c r="BY6" s="35">
        <f t="shared" si="8"/>
        <v>106.02</v>
      </c>
      <c r="BZ6" s="34" t="str">
        <f>IF(BZ7="","",IF(BZ7="-","【-】","【"&amp;SUBSTITUTE(TEXT(BZ7,"#,##0.00"),"-","△")&amp;"】"))</f>
        <v>【104.36】</v>
      </c>
      <c r="CA6" s="35">
        <f>IF(CA7="",NA(),CA7)</f>
        <v>167.42</v>
      </c>
      <c r="CB6" s="35">
        <f t="shared" ref="CB6:CJ6" si="9">IF(CB7="",NA(),CB7)</f>
        <v>164.11</v>
      </c>
      <c r="CC6" s="35">
        <f t="shared" si="9"/>
        <v>161.24</v>
      </c>
      <c r="CD6" s="35">
        <f t="shared" si="9"/>
        <v>165.59</v>
      </c>
      <c r="CE6" s="35">
        <f t="shared" si="9"/>
        <v>173.63</v>
      </c>
      <c r="CF6" s="35">
        <f t="shared" si="9"/>
        <v>165.34</v>
      </c>
      <c r="CG6" s="35">
        <f t="shared" si="9"/>
        <v>155.09</v>
      </c>
      <c r="CH6" s="35">
        <f t="shared" si="9"/>
        <v>156.29</v>
      </c>
      <c r="CI6" s="35">
        <f t="shared" si="9"/>
        <v>155.69</v>
      </c>
      <c r="CJ6" s="35">
        <f t="shared" si="9"/>
        <v>158.6</v>
      </c>
      <c r="CK6" s="34" t="str">
        <f>IF(CK7="","",IF(CK7="-","【-】","【"&amp;SUBSTITUTE(TEXT(CK7,"#,##0.00"),"-","△")&amp;"】"))</f>
        <v>【165.71】</v>
      </c>
      <c r="CL6" s="35">
        <f>IF(CL7="",NA(),CL7)</f>
        <v>77.900000000000006</v>
      </c>
      <c r="CM6" s="35">
        <f t="shared" ref="CM6:CU6" si="10">IF(CM7="",NA(),CM7)</f>
        <v>77.459999999999994</v>
      </c>
      <c r="CN6" s="35">
        <f t="shared" si="10"/>
        <v>76.64</v>
      </c>
      <c r="CO6" s="35">
        <f t="shared" si="10"/>
        <v>76.099999999999994</v>
      </c>
      <c r="CP6" s="35">
        <f t="shared" si="10"/>
        <v>76.290000000000006</v>
      </c>
      <c r="CQ6" s="35">
        <f t="shared" si="10"/>
        <v>62.15</v>
      </c>
      <c r="CR6" s="35">
        <f t="shared" si="10"/>
        <v>61.61</v>
      </c>
      <c r="CS6" s="35">
        <f t="shared" si="10"/>
        <v>62.34</v>
      </c>
      <c r="CT6" s="35">
        <f t="shared" si="10"/>
        <v>62.46</v>
      </c>
      <c r="CU6" s="35">
        <f t="shared" si="10"/>
        <v>62.88</v>
      </c>
      <c r="CV6" s="34" t="str">
        <f>IF(CV7="","",IF(CV7="-","【-】","【"&amp;SUBSTITUTE(TEXT(CV7,"#,##0.00"),"-","△")&amp;"】"))</f>
        <v>【60.41】</v>
      </c>
      <c r="CW6" s="35">
        <f>IF(CW7="",NA(),CW7)</f>
        <v>92.01</v>
      </c>
      <c r="CX6" s="35">
        <f t="shared" ref="CX6:DF6" si="11">IF(CX7="",NA(),CX7)</f>
        <v>91.2</v>
      </c>
      <c r="CY6" s="35">
        <f t="shared" si="11"/>
        <v>91.8</v>
      </c>
      <c r="CZ6" s="35">
        <f t="shared" si="11"/>
        <v>92.04</v>
      </c>
      <c r="DA6" s="35">
        <f t="shared" si="11"/>
        <v>92.54</v>
      </c>
      <c r="DB6" s="35">
        <f t="shared" si="11"/>
        <v>90.64</v>
      </c>
      <c r="DC6" s="35">
        <f t="shared" si="11"/>
        <v>90.23</v>
      </c>
      <c r="DD6" s="35">
        <f t="shared" si="11"/>
        <v>90.15</v>
      </c>
      <c r="DE6" s="35">
        <f t="shared" si="11"/>
        <v>90.62</v>
      </c>
      <c r="DF6" s="35">
        <f t="shared" si="11"/>
        <v>90.13</v>
      </c>
      <c r="DG6" s="34" t="str">
        <f>IF(DG7="","",IF(DG7="-","【-】","【"&amp;SUBSTITUTE(TEXT(DG7,"#,##0.00"),"-","△")&amp;"】"))</f>
        <v>【89.93】</v>
      </c>
      <c r="DH6" s="35">
        <f>IF(DH7="",NA(),DH7)</f>
        <v>48.14</v>
      </c>
      <c r="DI6" s="35">
        <f t="shared" ref="DI6:DQ6" si="12">IF(DI7="",NA(),DI7)</f>
        <v>50.23</v>
      </c>
      <c r="DJ6" s="35">
        <f t="shared" si="12"/>
        <v>49.87</v>
      </c>
      <c r="DK6" s="35">
        <f t="shared" si="12"/>
        <v>49.43</v>
      </c>
      <c r="DL6" s="35">
        <f t="shared" si="12"/>
        <v>49.08</v>
      </c>
      <c r="DM6" s="35">
        <f t="shared" si="12"/>
        <v>43.24</v>
      </c>
      <c r="DN6" s="35">
        <f t="shared" si="12"/>
        <v>46.36</v>
      </c>
      <c r="DO6" s="35">
        <f t="shared" si="12"/>
        <v>47.37</v>
      </c>
      <c r="DP6" s="35">
        <f t="shared" si="12"/>
        <v>48.01</v>
      </c>
      <c r="DQ6" s="35">
        <f t="shared" si="12"/>
        <v>48.01</v>
      </c>
      <c r="DR6" s="34" t="str">
        <f>IF(DR7="","",IF(DR7="-","【-】","【"&amp;SUBSTITUTE(TEXT(DR7,"#,##0.00"),"-","△")&amp;"】"))</f>
        <v>【48.12】</v>
      </c>
      <c r="DS6" s="35">
        <f>IF(DS7="",NA(),DS7)</f>
        <v>2.0699999999999998</v>
      </c>
      <c r="DT6" s="35">
        <f t="shared" ref="DT6:EB6" si="13">IF(DT7="",NA(),DT7)</f>
        <v>2.06</v>
      </c>
      <c r="DU6" s="35">
        <f t="shared" si="13"/>
        <v>2.16</v>
      </c>
      <c r="DV6" s="35">
        <f t="shared" si="13"/>
        <v>1.81</v>
      </c>
      <c r="DW6" s="35">
        <f t="shared" si="13"/>
        <v>1.81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1.31</v>
      </c>
      <c r="EE6" s="35">
        <f t="shared" ref="EE6:EM6" si="14">IF(EE7="",NA(),EE7)</f>
        <v>1.0900000000000001</v>
      </c>
      <c r="EF6" s="35">
        <f t="shared" si="14"/>
        <v>0.94</v>
      </c>
      <c r="EG6" s="35">
        <f t="shared" si="14"/>
        <v>1</v>
      </c>
      <c r="EH6" s="35">
        <f t="shared" si="14"/>
        <v>0.93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112321</v>
      </c>
      <c r="D7" s="37">
        <v>46</v>
      </c>
      <c r="E7" s="37">
        <v>1</v>
      </c>
      <c r="F7" s="37">
        <v>0</v>
      </c>
      <c r="G7" s="37">
        <v>1</v>
      </c>
      <c r="H7" s="37" t="s">
        <v>105</v>
      </c>
      <c r="I7" s="37" t="s">
        <v>106</v>
      </c>
      <c r="J7" s="37" t="s">
        <v>107</v>
      </c>
      <c r="K7" s="37" t="s">
        <v>108</v>
      </c>
      <c r="L7" s="37" t="s">
        <v>109</v>
      </c>
      <c r="M7" s="37" t="s">
        <v>110</v>
      </c>
      <c r="N7" s="38" t="s">
        <v>111</v>
      </c>
      <c r="O7" s="38">
        <v>88.02</v>
      </c>
      <c r="P7" s="38">
        <v>99.94</v>
      </c>
      <c r="Q7" s="38">
        <v>2926</v>
      </c>
      <c r="R7" s="38">
        <v>154116</v>
      </c>
      <c r="S7" s="38">
        <v>82.41</v>
      </c>
      <c r="T7" s="38">
        <v>1870.11</v>
      </c>
      <c r="U7" s="38">
        <v>153618</v>
      </c>
      <c r="V7" s="38">
        <v>82.4</v>
      </c>
      <c r="W7" s="38">
        <v>1864.3</v>
      </c>
      <c r="X7" s="38">
        <v>127.67</v>
      </c>
      <c r="Y7" s="38">
        <v>126.04</v>
      </c>
      <c r="Z7" s="38">
        <v>129.37</v>
      </c>
      <c r="AA7" s="38">
        <v>125.03</v>
      </c>
      <c r="AB7" s="38">
        <v>122.33</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1008.47</v>
      </c>
      <c r="AU7" s="38">
        <v>738.43</v>
      </c>
      <c r="AV7" s="38">
        <v>495.15</v>
      </c>
      <c r="AW7" s="38">
        <v>364.24</v>
      </c>
      <c r="AX7" s="38">
        <v>293.02999999999997</v>
      </c>
      <c r="AY7" s="38">
        <v>628.34</v>
      </c>
      <c r="AZ7" s="38">
        <v>289.8</v>
      </c>
      <c r="BA7" s="38">
        <v>299.44</v>
      </c>
      <c r="BB7" s="38">
        <v>311.99</v>
      </c>
      <c r="BC7" s="38">
        <v>307.83</v>
      </c>
      <c r="BD7" s="38">
        <v>264.33999999999997</v>
      </c>
      <c r="BE7" s="38">
        <v>123.44</v>
      </c>
      <c r="BF7" s="38">
        <v>115.62</v>
      </c>
      <c r="BG7" s="38">
        <v>106.47</v>
      </c>
      <c r="BH7" s="38">
        <v>97.78</v>
      </c>
      <c r="BI7" s="38">
        <v>87.35</v>
      </c>
      <c r="BJ7" s="38">
        <v>297.13</v>
      </c>
      <c r="BK7" s="38">
        <v>301.99</v>
      </c>
      <c r="BL7" s="38">
        <v>298.08999999999997</v>
      </c>
      <c r="BM7" s="38">
        <v>291.77999999999997</v>
      </c>
      <c r="BN7" s="38">
        <v>295.44</v>
      </c>
      <c r="BO7" s="38">
        <v>274.27</v>
      </c>
      <c r="BP7" s="38">
        <v>114.08</v>
      </c>
      <c r="BQ7" s="38">
        <v>116.76</v>
      </c>
      <c r="BR7" s="38">
        <v>119.06</v>
      </c>
      <c r="BS7" s="38">
        <v>116.05</v>
      </c>
      <c r="BT7" s="38">
        <v>110.92</v>
      </c>
      <c r="BU7" s="38">
        <v>99.89</v>
      </c>
      <c r="BV7" s="38">
        <v>107.05</v>
      </c>
      <c r="BW7" s="38">
        <v>106.4</v>
      </c>
      <c r="BX7" s="38">
        <v>107.61</v>
      </c>
      <c r="BY7" s="38">
        <v>106.02</v>
      </c>
      <c r="BZ7" s="38">
        <v>104.36</v>
      </c>
      <c r="CA7" s="38">
        <v>167.42</v>
      </c>
      <c r="CB7" s="38">
        <v>164.11</v>
      </c>
      <c r="CC7" s="38">
        <v>161.24</v>
      </c>
      <c r="CD7" s="38">
        <v>165.59</v>
      </c>
      <c r="CE7" s="38">
        <v>173.63</v>
      </c>
      <c r="CF7" s="38">
        <v>165.34</v>
      </c>
      <c r="CG7" s="38">
        <v>155.09</v>
      </c>
      <c r="CH7" s="38">
        <v>156.29</v>
      </c>
      <c r="CI7" s="38">
        <v>155.69</v>
      </c>
      <c r="CJ7" s="38">
        <v>158.6</v>
      </c>
      <c r="CK7" s="38">
        <v>165.71</v>
      </c>
      <c r="CL7" s="38">
        <v>77.900000000000006</v>
      </c>
      <c r="CM7" s="38">
        <v>77.459999999999994</v>
      </c>
      <c r="CN7" s="38">
        <v>76.64</v>
      </c>
      <c r="CO7" s="38">
        <v>76.099999999999994</v>
      </c>
      <c r="CP7" s="38">
        <v>76.290000000000006</v>
      </c>
      <c r="CQ7" s="38">
        <v>62.15</v>
      </c>
      <c r="CR7" s="38">
        <v>61.61</v>
      </c>
      <c r="CS7" s="38">
        <v>62.34</v>
      </c>
      <c r="CT7" s="38">
        <v>62.46</v>
      </c>
      <c r="CU7" s="38">
        <v>62.88</v>
      </c>
      <c r="CV7" s="38">
        <v>60.41</v>
      </c>
      <c r="CW7" s="38">
        <v>92.01</v>
      </c>
      <c r="CX7" s="38">
        <v>91.2</v>
      </c>
      <c r="CY7" s="38">
        <v>91.8</v>
      </c>
      <c r="CZ7" s="38">
        <v>92.04</v>
      </c>
      <c r="DA7" s="38">
        <v>92.54</v>
      </c>
      <c r="DB7" s="38">
        <v>90.64</v>
      </c>
      <c r="DC7" s="38">
        <v>90.23</v>
      </c>
      <c r="DD7" s="38">
        <v>90.15</v>
      </c>
      <c r="DE7" s="38">
        <v>90.62</v>
      </c>
      <c r="DF7" s="38">
        <v>90.13</v>
      </c>
      <c r="DG7" s="38">
        <v>89.93</v>
      </c>
      <c r="DH7" s="38">
        <v>48.14</v>
      </c>
      <c r="DI7" s="38">
        <v>50.23</v>
      </c>
      <c r="DJ7" s="38">
        <v>49.87</v>
      </c>
      <c r="DK7" s="38">
        <v>49.43</v>
      </c>
      <c r="DL7" s="38">
        <v>49.08</v>
      </c>
      <c r="DM7" s="38">
        <v>43.24</v>
      </c>
      <c r="DN7" s="38">
        <v>46.36</v>
      </c>
      <c r="DO7" s="38">
        <v>47.37</v>
      </c>
      <c r="DP7" s="38">
        <v>48.01</v>
      </c>
      <c r="DQ7" s="38">
        <v>48.01</v>
      </c>
      <c r="DR7" s="38">
        <v>48.12</v>
      </c>
      <c r="DS7" s="38">
        <v>2.0699999999999998</v>
      </c>
      <c r="DT7" s="38">
        <v>2.06</v>
      </c>
      <c r="DU7" s="38">
        <v>2.16</v>
      </c>
      <c r="DV7" s="38">
        <v>1.81</v>
      </c>
      <c r="DW7" s="38">
        <v>1.81</v>
      </c>
      <c r="DX7" s="38">
        <v>12.21</v>
      </c>
      <c r="DY7" s="38">
        <v>13.57</v>
      </c>
      <c r="DZ7" s="38">
        <v>14.27</v>
      </c>
      <c r="EA7" s="38">
        <v>16.170000000000002</v>
      </c>
      <c r="EB7" s="38">
        <v>16.600000000000001</v>
      </c>
      <c r="EC7" s="38">
        <v>15.89</v>
      </c>
      <c r="ED7" s="38">
        <v>1.31</v>
      </c>
      <c r="EE7" s="38">
        <v>1.0900000000000001</v>
      </c>
      <c r="EF7" s="38">
        <v>0.94</v>
      </c>
      <c r="EG7" s="38">
        <v>1</v>
      </c>
      <c r="EH7" s="38">
        <v>0.93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2019-01-23T01:34:32Z</cp:lastPrinted>
  <dcterms:created xsi:type="dcterms:W3CDTF">2018-12-03T08:28:53Z</dcterms:created>
  <dcterms:modified xsi:type="dcterms:W3CDTF">2019-02-05T06:00:26Z</dcterms:modified>
  <cp:category/>
</cp:coreProperties>
</file>