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21-01.kuki.local\Public\0105環境経済部\06久喜ブランド推進課\08商工労働係\03商工関係\02市営駐車場\01通知・照会・回答など\02地方公営企業\03その他照会（経営比較分析）\R4 - コピー\経営比較分析表\"/>
    </mc:Choice>
  </mc:AlternateContent>
  <workbookProtection workbookAlgorithmName="SHA-512" workbookHashValue="1k1EQFkmD+twzCmXs6ByrDfk25rcjFu+V/E1zP9LngRVCpHqvDHY6Fv9+aWEMX0l+F2HRxH3xi+uyN/wTvqe1w==" workbookSaltValue="AoCsptMrioAyWFEqVlVkq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CS30" i="4"/>
  <c r="MA51" i="4"/>
  <c r="IT76" i="4"/>
  <c r="CS51" i="4"/>
  <c r="BZ76" i="4"/>
  <c r="C11" i="5"/>
  <c r="D11" i="5"/>
  <c r="E11" i="5"/>
  <c r="B11" i="5"/>
  <c r="BK76" i="4" l="1"/>
  <c r="LH51" i="4"/>
  <c r="LT76" i="4"/>
  <c r="GQ51" i="4"/>
  <c r="LH30" i="4"/>
  <c r="IE76" i="4"/>
  <c r="GQ30" i="4"/>
  <c r="BZ51" i="4"/>
  <c r="BZ30" i="4"/>
  <c r="BG30" i="4"/>
  <c r="KO30" i="4"/>
  <c r="HP76" i="4"/>
  <c r="BG51" i="4"/>
  <c r="FX30" i="4"/>
  <c r="AV76" i="4"/>
  <c r="KO51" i="4"/>
  <c r="FX51" i="4"/>
  <c r="LE76" i="4"/>
  <c r="JV30" i="4"/>
  <c r="HA76" i="4"/>
  <c r="AN51" i="4"/>
  <c r="FE30" i="4"/>
  <c r="AN30" i="4"/>
  <c r="JV51" i="4"/>
  <c r="KP76" i="4"/>
  <c r="AG76" i="4"/>
  <c r="FE51" i="4"/>
  <c r="KA76" i="4"/>
  <c r="EL51" i="4"/>
  <c r="JC30" i="4"/>
  <c r="R76" i="4"/>
  <c r="GL76" i="4"/>
  <c r="U51" i="4"/>
  <c r="EL30" i="4"/>
  <c r="U30" i="4"/>
  <c r="JC51"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<sst xmlns="http://schemas.openxmlformats.org/spreadsheetml/2006/main" count="278" uniqueCount="133">
  <si>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</si>
  <si>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</si>
  <si>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</si>
  <si>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</si>
  <si>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</si>
  <si>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</si>
  <si>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</si>
  <si>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</si>
  <si>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</si>
  <si>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</si>
  <si>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</si>
  <si>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</si>
  <si>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</si>
  <si>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</si>
  <si>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</si>
  <si>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</si>
  <si>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</si>
  <si>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</si>
  <si>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</si>
  <si>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</si>
  <si>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</si>
  <si>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</si>
  <si>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</si>
  <si>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</si>
  <si>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</si>
  <si>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</si>
  <si>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</si>
  <si>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</si>
  <si>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</si>
  <si>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</si>
  <si>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</si>
  <si>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</si>
  <si>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</si>
  <si>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</si>
  <si>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</si>
  <si>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</si>
  <si>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</si>
  <si>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</si>
  <si>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</si>
  <si>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</si>
  <si>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</si>
  <si>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</si>
  <si>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</si>
  <si>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</si>
  <si>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</si>
  <si>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</si>
  <si>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</si>
  <si>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</si>
  <si>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</si>
  <si>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</si>
  <si>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</si>
  <si>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</si>
  <si>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</si>
  <si>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</si>
  <si>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</si>
  <si>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</si>
  <si>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</si>
  <si>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</si>
  <si>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</si>
  <si>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</si>
  <si>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</si>
  <si>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</si>
  <si>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</si>
  <si>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</si>
  <si>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</si>
  <si>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</si>
  <si>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</si>
  <si>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</si>
  <si>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</si>
  <si>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</si>
  <si>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</si>
  <si>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</si>
  <si>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</si>
  <si>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</si>
  <si>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</si>
  <si>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</si>
  <si>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</si>
  <si>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</si>
  <si>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</si>
  <si>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</si>
  <si>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</si>
  <si>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</si>
  <si>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</si>
  <si>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</si>
  <si>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</si>
  <si>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</si>
  <si>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</si>
  <si>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</si>
  <si>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</si>
  <si>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</si>
  <si>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</si>
  <si>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</si>
  <si>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</si>
  <si>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</si>
  <si>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</si>
  <si>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</si>
  <si>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</si>
  <si>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</si>
  <si>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</si>
  <si>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</si>
  <si>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</si>
  <si>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</si>
  <si>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当該値(N-1)</t>
    <phoneticPr fontId="5"/>
  </si>
  <si>
    <t>当該値(N-4)</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</si>
  <si>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</si>
  <si>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</si>
  <si>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</si>
  <si>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</si>
  <si>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</si>
  <si>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</si>
  <si>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</si>
  <si>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</si>
  <si>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埼玉県　久喜市</t>
  </si>
  <si>
    <t>久喜市営駐車場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</si>
  <si>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</si>
  <si>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</si>
  <si>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</si>
  <si>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</si>
  <si>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</si>
  <si>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</si>
  <si>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</si>
  <si>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</si>
  <si>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</si>
  <si>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</si>
  <si>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</si>
  <si>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</si>
  <si>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</si>
  <si>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</si>
  <si>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</si>
  <si>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について、当施設については地方公営企業法非適用事業であるため指標は算出されません。⑦敷地の地価については、久喜駅に近く利便性の高い場所でもあり47,649千円となっております。⑧設備投資見込額については、今後の修繕料を、年間50千円と見込んでおります。⑨累積欠損金比率について、当施設については地方公営企業法非適用事業であるため指標は算出されません。⑩企業債残高対料金収入比率について、当施設は企業債残高が無いため指標は算出されません。</t>
    <phoneticPr fontId="5"/>
  </si>
  <si>
    <t>①収益的収支比率については、100％を超えており健全性は確保されていると考えられます。また、新型コロナウイルス感染症による行動制限の解除に伴い、令和3年度と比べて増加しました。②他会計補助金比率③駐車台数一台当たりの他会計補助金額については、平成28年度以降発生しておらず、概ね独立採算による運営となっております。④売上高GOP比率とは、施設の営業に関する収益性を表す指標ですが、当施設については、令和3年度以前から類似施設平均値よりも高い数値で推移しており、安定的な収益性があると判断できます。⑤EBITDAとは、純利益から減価償却費などの影響を排除した指標であり、当施設については、利用者の増加等に伴い、令和4年度に類似施設平均を上回りました。</t>
    <rPh sb="61" eb="63">
      <t>コウドウ</t>
    </rPh>
    <rPh sb="66" eb="68">
      <t>カイジョ</t>
    </rPh>
    <rPh sb="293" eb="296">
      <t>リヨウシャ</t>
    </rPh>
    <rPh sb="297" eb="299">
      <t>ゾウカ</t>
    </rPh>
    <rPh sb="299" eb="300">
      <t>ナド</t>
    </rPh>
    <rPh sb="301" eb="302">
      <t>トモナ</t>
    </rPh>
    <rPh sb="304" eb="306">
      <t>レイワ</t>
    </rPh>
    <rPh sb="307" eb="309">
      <t>ネンド</t>
    </rPh>
    <rPh sb="317" eb="319">
      <t>ウワマワ</t>
    </rPh>
    <phoneticPr fontId="5"/>
  </si>
  <si>
    <t>⑪稼働率について、当施設については類似施設平均を上回っており、駐車場施設としての需要は大きいと判断されます。当施設は、駅前商店街の利用客用に政策的に設置しているものであり、短時間（30分～2時間）での駐車場利用が多いことから稼働率も高くなっていると考えられます。
また、令和4年度は新型コロナウイルスによる行動制限の解除によって、施設周辺の商店街等の利用客が増加した事等を背景に、令和3年度に比べて稼働率が増加しています。
なお、施設の規模を拡大することは、駅前という駐車場の位置の関係もあり土地の確保等困難であることから、考えておりません。</t>
    <rPh sb="135" eb="137">
      <t>レイワ</t>
    </rPh>
    <rPh sb="138" eb="140">
      <t>ネンド</t>
    </rPh>
    <rPh sb="153" eb="157">
      <t>コウドウセイゲン</t>
    </rPh>
    <rPh sb="158" eb="160">
      <t>カイジョ</t>
    </rPh>
    <rPh sb="179" eb="181">
      <t>ゾウカ</t>
    </rPh>
    <rPh sb="184" eb="185">
      <t>ナド</t>
    </rPh>
    <rPh sb="196" eb="197">
      <t>クラ</t>
    </rPh>
    <rPh sb="203" eb="205">
      <t>ゾウカ</t>
    </rPh>
    <phoneticPr fontId="5"/>
  </si>
  <si>
    <t>当施設については、自動車を利用する市民や、駐車場の確保が難しい駅前商店街の利便性向上を図るため、設置されたものであります。
収益等の状況については、新型コロナウイルスによる行動制限の解除によって令和4年度は収益性が回復しています。また、令和2年度は大幅な減少となりましたが、それ以外の年度については安定した数値であり、利用の状況として稼働率も高い水準にあることから適正な運用が図られているものと考えられます。
また、現状として、短時間での利用者が多いこと、市営駐車場サービス券の売り上げが伸びていることから、設置の目的である駅前商店街の振興に寄与しているものと考えられます。※市営駐車場サービス券とは、駅前の登録商店が購入可能な当施設の2時間無料券で、一定額以上の買い物をした利用客に対して商店が交付するものです。</t>
    <rPh sb="74" eb="76">
      <t>シンガタ</t>
    </rPh>
    <rPh sb="86" eb="90">
      <t>コウドウセイゲン</t>
    </rPh>
    <rPh sb="91" eb="93">
      <t>カイジョ</t>
    </rPh>
    <rPh sb="97" eb="99">
      <t>レイワ</t>
    </rPh>
    <rPh sb="100" eb="102">
      <t>ネンド</t>
    </rPh>
    <rPh sb="103" eb="106">
      <t>シュウエキセイ</t>
    </rPh>
    <rPh sb="107" eb="109">
      <t>カイフク</t>
    </rPh>
    <rPh sb="118" eb="120">
      <t>レイワ</t>
    </rPh>
    <rPh sb="121" eb="123">
      <t>ネンド</t>
    </rPh>
    <rPh sb="124" eb="126">
      <t>オオハバ</t>
    </rPh>
    <rPh sb="127" eb="129">
      <t>ゲンショウ</t>
    </rPh>
    <rPh sb="139" eb="141">
      <t>イガイ</t>
    </rPh>
    <rPh sb="142" eb="14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</si>
</sst>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cellXfs>
  <cellStyles count="3">
    <cellStyle name="Normal"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275.3</c:v>
                </c:pt>
                <c:pt idx="1">
                  <c:v>304.5</c:v>
                </c:pt>
                <c:pt idx="2">
                  <c:v>184.5</c:v>
                </c:pt>
                <c:pt idx="3">
                  <c:v>275.89999999999998</c:v>
                </c:pt>
                <c:pt idx="4">
                  <c:v>351.3</c:v>
                </c:pt>
              </c:numCache>
            </c:numRef>
          </c:val>
          <c:extLst>
            <c:ext xmlns:c16="http://schemas.microsoft.com/office/drawing/2014/chart" uri="{C3380CC4-5D6E-409C-BE32-E72D297353CC}">
              <c16:uniqueId val="{00000000-D269-4C1A-92DC-4CA0AECF10F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D269-4C1A-92DC-4CA0AECF10F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7B-4EBF-A643-EBCD4B96A6D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347B-4EBF-A643-EBCD4B96A6D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327-4D2F-BF97-9B69950BE1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27-4D2F-BF97-9B69950BE1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494-417A-98EC-95D617CD7D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494-417A-98EC-95D617CD7D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B8-46A6-B49D-3DF9D39DB02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1CB8-46A6-B49D-3DF9D39DB02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AF-4F42-860A-643419D2145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24AF-4F42-860A-643419D2145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500</c:v>
                </c:pt>
                <c:pt idx="1">
                  <c:v>438.9</c:v>
                </c:pt>
                <c:pt idx="2">
                  <c:v>383.3</c:v>
                </c:pt>
                <c:pt idx="3">
                  <c:v>416.7</c:v>
                </c:pt>
                <c:pt idx="4">
                  <c:v>494.4</c:v>
                </c:pt>
              </c:numCache>
            </c:numRef>
          </c:val>
          <c:extLst>
            <c:ext xmlns:c16="http://schemas.microsoft.com/office/drawing/2014/chart" uri="{C3380CC4-5D6E-409C-BE32-E72D297353CC}">
              <c16:uniqueId val="{00000000-1CF5-4D6E-94E8-D854A76330A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CF5-4D6E-94E8-D854A76330A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63.7</c:v>
                </c:pt>
                <c:pt idx="1">
                  <c:v>67.2</c:v>
                </c:pt>
                <c:pt idx="2">
                  <c:v>45.8</c:v>
                </c:pt>
                <c:pt idx="3">
                  <c:v>63.8</c:v>
                </c:pt>
                <c:pt idx="4">
                  <c:v>71.5</c:v>
                </c:pt>
              </c:numCache>
            </c:numRef>
          </c:val>
          <c:extLst>
            <c:ext xmlns:c16="http://schemas.microsoft.com/office/drawing/2014/chart" uri="{C3380CC4-5D6E-409C-BE32-E72D297353CC}">
              <c16:uniqueId val="{00000000-0521-4150-9C87-7BBBF0474E4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0521-4150-9C87-7BBBF0474E4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4951</c:v>
                </c:pt>
                <c:pt idx="1">
                  <c:v>5128</c:v>
                </c:pt>
                <c:pt idx="2">
                  <c:v>2217</c:v>
                </c:pt>
                <c:pt idx="3">
                  <c:v>3795</c:v>
                </c:pt>
                <c:pt idx="4">
                  <c:v>6509</c:v>
                </c:pt>
              </c:numCache>
            </c:numRef>
          </c:val>
          <c:extLst>
            <c:ext xmlns:c16="http://schemas.microsoft.com/office/drawing/2014/chart" uri="{C3380CC4-5D6E-409C-BE32-E72D297353CC}">
              <c16:uniqueId val="{00000000-F48B-435B-B968-B81AE4A14B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F48B-435B-B968-B81AE4A14B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埼玉県久喜市　久喜市営駐車場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443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275.3</v>
      </c>
      <c r="V31" s="113"/>
      <c r="W31" s="113"/>
      <c r="X31" s="113"/>
      <c r="Y31" s="113"/>
      <c r="Z31" s="113"/>
      <c r="AA31" s="113"/>
      <c r="AB31" s="113"/>
      <c r="AC31" s="113"/>
      <c r="AD31" s="113"/>
      <c r="AE31" s="113"/>
      <c r="AF31" s="113"/>
      <c r="AG31" s="113"/>
      <c r="AH31" s="113"/>
      <c r="AI31" s="113"/>
      <c r="AJ31" s="113"/>
      <c r="AK31" s="113"/>
      <c r="AL31" s="113"/>
      <c r="AM31" s="113"/>
      <c r="AN31" s="113">
        <f>データ!Z7</f>
        <v>304.5</v>
      </c>
      <c r="AO31" s="113"/>
      <c r="AP31" s="113"/>
      <c r="AQ31" s="113"/>
      <c r="AR31" s="113"/>
      <c r="AS31" s="113"/>
      <c r="AT31" s="113"/>
      <c r="AU31" s="113"/>
      <c r="AV31" s="113"/>
      <c r="AW31" s="113"/>
      <c r="AX31" s="113"/>
      <c r="AY31" s="113"/>
      <c r="AZ31" s="113"/>
      <c r="BA31" s="113"/>
      <c r="BB31" s="113"/>
      <c r="BC31" s="113"/>
      <c r="BD31" s="113"/>
      <c r="BE31" s="113"/>
      <c r="BF31" s="113"/>
      <c r="BG31" s="113">
        <f>データ!AA7</f>
        <v>184.5</v>
      </c>
      <c r="BH31" s="113"/>
      <c r="BI31" s="113"/>
      <c r="BJ31" s="113"/>
      <c r="BK31" s="113"/>
      <c r="BL31" s="113"/>
      <c r="BM31" s="113"/>
      <c r="BN31" s="113"/>
      <c r="BO31" s="113"/>
      <c r="BP31" s="113"/>
      <c r="BQ31" s="113"/>
      <c r="BR31" s="113"/>
      <c r="BS31" s="113"/>
      <c r="BT31" s="113"/>
      <c r="BU31" s="113"/>
      <c r="BV31" s="113"/>
      <c r="BW31" s="113"/>
      <c r="BX31" s="113"/>
      <c r="BY31" s="113"/>
      <c r="BZ31" s="113">
        <f>データ!AB7</f>
        <v>275.89999999999998</v>
      </c>
      <c r="CA31" s="113"/>
      <c r="CB31" s="113"/>
      <c r="CC31" s="113"/>
      <c r="CD31" s="113"/>
      <c r="CE31" s="113"/>
      <c r="CF31" s="113"/>
      <c r="CG31" s="113"/>
      <c r="CH31" s="113"/>
      <c r="CI31" s="113"/>
      <c r="CJ31" s="113"/>
      <c r="CK31" s="113"/>
      <c r="CL31" s="113"/>
      <c r="CM31" s="113"/>
      <c r="CN31" s="113"/>
      <c r="CO31" s="113"/>
      <c r="CP31" s="113"/>
      <c r="CQ31" s="113"/>
      <c r="CR31" s="113"/>
      <c r="CS31" s="113">
        <f>データ!AC7</f>
        <v>351.3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500</v>
      </c>
      <c r="JD31" s="115"/>
      <c r="JE31" s="115"/>
      <c r="JF31" s="115"/>
      <c r="JG31" s="115"/>
      <c r="JH31" s="115"/>
      <c r="JI31" s="115"/>
      <c r="JJ31" s="115"/>
      <c r="JK31" s="115"/>
      <c r="JL31" s="115"/>
      <c r="JM31" s="115"/>
      <c r="JN31" s="115"/>
      <c r="JO31" s="115"/>
      <c r="JP31" s="115"/>
      <c r="JQ31" s="115"/>
      <c r="JR31" s="115"/>
      <c r="JS31" s="115"/>
      <c r="JT31" s="115"/>
      <c r="JU31" s="116"/>
      <c r="JV31" s="114">
        <f>データ!DL7</f>
        <v>438.9</v>
      </c>
      <c r="JW31" s="115"/>
      <c r="JX31" s="115"/>
      <c r="JY31" s="115"/>
      <c r="JZ31" s="115"/>
      <c r="KA31" s="115"/>
      <c r="KB31" s="115"/>
      <c r="KC31" s="115"/>
      <c r="KD31" s="115"/>
      <c r="KE31" s="115"/>
      <c r="KF31" s="115"/>
      <c r="KG31" s="115"/>
      <c r="KH31" s="115"/>
      <c r="KI31" s="115"/>
      <c r="KJ31" s="115"/>
      <c r="KK31" s="115"/>
      <c r="KL31" s="115"/>
      <c r="KM31" s="115"/>
      <c r="KN31" s="116"/>
      <c r="KO31" s="114">
        <f>データ!DM7</f>
        <v>383.3</v>
      </c>
      <c r="KP31" s="115"/>
      <c r="KQ31" s="115"/>
      <c r="KR31" s="115"/>
      <c r="KS31" s="115"/>
      <c r="KT31" s="115"/>
      <c r="KU31" s="115"/>
      <c r="KV31" s="115"/>
      <c r="KW31" s="115"/>
      <c r="KX31" s="115"/>
      <c r="KY31" s="115"/>
      <c r="KZ31" s="115"/>
      <c r="LA31" s="115"/>
      <c r="LB31" s="115"/>
      <c r="LC31" s="115"/>
      <c r="LD31" s="115"/>
      <c r="LE31" s="115"/>
      <c r="LF31" s="115"/>
      <c r="LG31" s="116"/>
      <c r="LH31" s="114">
        <f>データ!DN7</f>
        <v>416.7</v>
      </c>
      <c r="LI31" s="115"/>
      <c r="LJ31" s="115"/>
      <c r="LK31" s="115"/>
      <c r="LL31" s="115"/>
      <c r="LM31" s="115"/>
      <c r="LN31" s="115"/>
      <c r="LO31" s="115"/>
      <c r="LP31" s="115"/>
      <c r="LQ31" s="115"/>
      <c r="LR31" s="115"/>
      <c r="LS31" s="115"/>
      <c r="LT31" s="115"/>
      <c r="LU31" s="115"/>
      <c r="LV31" s="115"/>
      <c r="LW31" s="115"/>
      <c r="LX31" s="115"/>
      <c r="LY31" s="115"/>
      <c r="LZ31" s="116"/>
      <c r="MA31" s="114">
        <f>データ!DO7</f>
        <v>494.4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6" t="s">
        <v>131</v>
      </c>
      <c r="NE49" s="147"/>
      <c r="NF49" s="147"/>
      <c r="NG49" s="147"/>
      <c r="NH49" s="147"/>
      <c r="NI49" s="147"/>
      <c r="NJ49" s="147"/>
      <c r="NK49" s="147"/>
      <c r="NL49" s="147"/>
      <c r="NM49" s="147"/>
      <c r="NN49" s="147"/>
      <c r="NO49" s="147"/>
      <c r="NP49" s="147"/>
      <c r="NQ49" s="147"/>
      <c r="NR49" s="14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6"/>
      <c r="NE50" s="147"/>
      <c r="NF50" s="147"/>
      <c r="NG50" s="147"/>
      <c r="NH50" s="147"/>
      <c r="NI50" s="147"/>
      <c r="NJ50" s="147"/>
      <c r="NK50" s="147"/>
      <c r="NL50" s="147"/>
      <c r="NM50" s="147"/>
      <c r="NN50" s="147"/>
      <c r="NO50" s="147"/>
      <c r="NP50" s="147"/>
      <c r="NQ50" s="147"/>
      <c r="NR50" s="148"/>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46"/>
      <c r="NE51" s="147"/>
      <c r="NF51" s="147"/>
      <c r="NG51" s="147"/>
      <c r="NH51" s="147"/>
      <c r="NI51" s="147"/>
      <c r="NJ51" s="147"/>
      <c r="NK51" s="147"/>
      <c r="NL51" s="147"/>
      <c r="NM51" s="147"/>
      <c r="NN51" s="147"/>
      <c r="NO51" s="147"/>
      <c r="NP51" s="147"/>
      <c r="NQ51" s="147"/>
      <c r="NR51" s="148"/>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63.7</v>
      </c>
      <c r="EM52" s="113"/>
      <c r="EN52" s="113"/>
      <c r="EO52" s="113"/>
      <c r="EP52" s="113"/>
      <c r="EQ52" s="113"/>
      <c r="ER52" s="113"/>
      <c r="ES52" s="113"/>
      <c r="ET52" s="113"/>
      <c r="EU52" s="113"/>
      <c r="EV52" s="113"/>
      <c r="EW52" s="113"/>
      <c r="EX52" s="113"/>
      <c r="EY52" s="113"/>
      <c r="EZ52" s="113"/>
      <c r="FA52" s="113"/>
      <c r="FB52" s="113"/>
      <c r="FC52" s="113"/>
      <c r="FD52" s="113"/>
      <c r="FE52" s="113">
        <f>データ!BG7</f>
        <v>67.2</v>
      </c>
      <c r="FF52" s="113"/>
      <c r="FG52" s="113"/>
      <c r="FH52" s="113"/>
      <c r="FI52" s="113"/>
      <c r="FJ52" s="113"/>
      <c r="FK52" s="113"/>
      <c r="FL52" s="113"/>
      <c r="FM52" s="113"/>
      <c r="FN52" s="113"/>
      <c r="FO52" s="113"/>
      <c r="FP52" s="113"/>
      <c r="FQ52" s="113"/>
      <c r="FR52" s="113"/>
      <c r="FS52" s="113"/>
      <c r="FT52" s="113"/>
      <c r="FU52" s="113"/>
      <c r="FV52" s="113"/>
      <c r="FW52" s="113"/>
      <c r="FX52" s="113">
        <f>データ!BH7</f>
        <v>45.8</v>
      </c>
      <c r="FY52" s="113"/>
      <c r="FZ52" s="113"/>
      <c r="GA52" s="113"/>
      <c r="GB52" s="113"/>
      <c r="GC52" s="113"/>
      <c r="GD52" s="113"/>
      <c r="GE52" s="113"/>
      <c r="GF52" s="113"/>
      <c r="GG52" s="113"/>
      <c r="GH52" s="113"/>
      <c r="GI52" s="113"/>
      <c r="GJ52" s="113"/>
      <c r="GK52" s="113"/>
      <c r="GL52" s="113"/>
      <c r="GM52" s="113"/>
      <c r="GN52" s="113"/>
      <c r="GO52" s="113"/>
      <c r="GP52" s="113"/>
      <c r="GQ52" s="113">
        <f>データ!BI7</f>
        <v>63.8</v>
      </c>
      <c r="GR52" s="113"/>
      <c r="GS52" s="113"/>
      <c r="GT52" s="113"/>
      <c r="GU52" s="113"/>
      <c r="GV52" s="113"/>
      <c r="GW52" s="113"/>
      <c r="GX52" s="113"/>
      <c r="GY52" s="113"/>
      <c r="GZ52" s="113"/>
      <c r="HA52" s="113"/>
      <c r="HB52" s="113"/>
      <c r="HC52" s="113"/>
      <c r="HD52" s="113"/>
      <c r="HE52" s="113"/>
      <c r="HF52" s="113"/>
      <c r="HG52" s="113"/>
      <c r="HH52" s="113"/>
      <c r="HI52" s="113"/>
      <c r="HJ52" s="113">
        <f>データ!BJ7</f>
        <v>71.5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4951</v>
      </c>
      <c r="JD52" s="120"/>
      <c r="JE52" s="120"/>
      <c r="JF52" s="120"/>
      <c r="JG52" s="120"/>
      <c r="JH52" s="120"/>
      <c r="JI52" s="120"/>
      <c r="JJ52" s="120"/>
      <c r="JK52" s="120"/>
      <c r="JL52" s="120"/>
      <c r="JM52" s="120"/>
      <c r="JN52" s="120"/>
      <c r="JO52" s="120"/>
      <c r="JP52" s="120"/>
      <c r="JQ52" s="120"/>
      <c r="JR52" s="120"/>
      <c r="JS52" s="120"/>
      <c r="JT52" s="120"/>
      <c r="JU52" s="120"/>
      <c r="JV52" s="120">
        <f>データ!BR7</f>
        <v>5128</v>
      </c>
      <c r="JW52" s="120"/>
      <c r="JX52" s="120"/>
      <c r="JY52" s="120"/>
      <c r="JZ52" s="120"/>
      <c r="KA52" s="120"/>
      <c r="KB52" s="120"/>
      <c r="KC52" s="120"/>
      <c r="KD52" s="120"/>
      <c r="KE52" s="120"/>
      <c r="KF52" s="120"/>
      <c r="KG52" s="120"/>
      <c r="KH52" s="120"/>
      <c r="KI52" s="120"/>
      <c r="KJ52" s="120"/>
      <c r="KK52" s="120"/>
      <c r="KL52" s="120"/>
      <c r="KM52" s="120"/>
      <c r="KN52" s="120"/>
      <c r="KO52" s="120">
        <f>データ!BS7</f>
        <v>2217</v>
      </c>
      <c r="KP52" s="120"/>
      <c r="KQ52" s="120"/>
      <c r="KR52" s="120"/>
      <c r="KS52" s="120"/>
      <c r="KT52" s="120"/>
      <c r="KU52" s="120"/>
      <c r="KV52" s="120"/>
      <c r="KW52" s="120"/>
      <c r="KX52" s="120"/>
      <c r="KY52" s="120"/>
      <c r="KZ52" s="120"/>
      <c r="LA52" s="120"/>
      <c r="LB52" s="120"/>
      <c r="LC52" s="120"/>
      <c r="LD52" s="120"/>
      <c r="LE52" s="120"/>
      <c r="LF52" s="120"/>
      <c r="LG52" s="120"/>
      <c r="LH52" s="120">
        <f>データ!BT7</f>
        <v>3795</v>
      </c>
      <c r="LI52" s="120"/>
      <c r="LJ52" s="120"/>
      <c r="LK52" s="120"/>
      <c r="LL52" s="120"/>
      <c r="LM52" s="120"/>
      <c r="LN52" s="120"/>
      <c r="LO52" s="120"/>
      <c r="LP52" s="120"/>
      <c r="LQ52" s="120"/>
      <c r="LR52" s="120"/>
      <c r="LS52" s="120"/>
      <c r="LT52" s="120"/>
      <c r="LU52" s="120"/>
      <c r="LV52" s="120"/>
      <c r="LW52" s="120"/>
      <c r="LX52" s="120"/>
      <c r="LY52" s="120"/>
      <c r="LZ52" s="120"/>
      <c r="MA52" s="120">
        <f>データ!BU7</f>
        <v>6509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46"/>
      <c r="NE52" s="147"/>
      <c r="NF52" s="147"/>
      <c r="NG52" s="147"/>
      <c r="NH52" s="147"/>
      <c r="NI52" s="147"/>
      <c r="NJ52" s="147"/>
      <c r="NK52" s="147"/>
      <c r="NL52" s="147"/>
      <c r="NM52" s="147"/>
      <c r="NN52" s="147"/>
      <c r="NO52" s="147"/>
      <c r="NP52" s="147"/>
      <c r="NQ52" s="147"/>
      <c r="NR52" s="148"/>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46"/>
      <c r="NE53" s="147"/>
      <c r="NF53" s="147"/>
      <c r="NG53" s="147"/>
      <c r="NH53" s="147"/>
      <c r="NI53" s="147"/>
      <c r="NJ53" s="147"/>
      <c r="NK53" s="147"/>
      <c r="NL53" s="147"/>
      <c r="NM53" s="147"/>
      <c r="NN53" s="147"/>
      <c r="NO53" s="147"/>
      <c r="NP53" s="147"/>
      <c r="NQ53" s="147"/>
      <c r="NR53" s="14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6"/>
      <c r="NE54" s="147"/>
      <c r="NF54" s="147"/>
      <c r="NG54" s="147"/>
      <c r="NH54" s="147"/>
      <c r="NI54" s="147"/>
      <c r="NJ54" s="147"/>
      <c r="NK54" s="147"/>
      <c r="NL54" s="147"/>
      <c r="NM54" s="147"/>
      <c r="NN54" s="147"/>
      <c r="NO54" s="147"/>
      <c r="NP54" s="147"/>
      <c r="NQ54" s="147"/>
      <c r="NR54" s="14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6"/>
      <c r="NE55" s="147"/>
      <c r="NF55" s="147"/>
      <c r="NG55" s="147"/>
      <c r="NH55" s="147"/>
      <c r="NI55" s="147"/>
      <c r="NJ55" s="147"/>
      <c r="NK55" s="147"/>
      <c r="NL55" s="147"/>
      <c r="NM55" s="147"/>
      <c r="NN55" s="147"/>
      <c r="NO55" s="147"/>
      <c r="NP55" s="147"/>
      <c r="NQ55" s="147"/>
      <c r="NR55" s="14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6"/>
      <c r="NE56" s="147"/>
      <c r="NF56" s="147"/>
      <c r="NG56" s="147"/>
      <c r="NH56" s="147"/>
      <c r="NI56" s="147"/>
      <c r="NJ56" s="147"/>
      <c r="NK56" s="147"/>
      <c r="NL56" s="147"/>
      <c r="NM56" s="147"/>
      <c r="NN56" s="147"/>
      <c r="NO56" s="147"/>
      <c r="NP56" s="147"/>
      <c r="NQ56" s="147"/>
      <c r="NR56" s="148"/>
    </row>
    <row r="57" spans="1:382" ht="13.5" customHeight="1" x14ac:dyDescent="0.15">
      <c r="A57" s="2"/>
      <c r="B57" s="25"/>
      <c r="NB57" s="26"/>
      <c r="NC57" s="2"/>
      <c r="ND57" s="146"/>
      <c r="NE57" s="147"/>
      <c r="NF57" s="147"/>
      <c r="NG57" s="147"/>
      <c r="NH57" s="147"/>
      <c r="NI57" s="147"/>
      <c r="NJ57" s="147"/>
      <c r="NK57" s="147"/>
      <c r="NL57" s="147"/>
      <c r="NM57" s="147"/>
      <c r="NN57" s="147"/>
      <c r="NO57" s="147"/>
      <c r="NP57" s="147"/>
      <c r="NQ57" s="147"/>
      <c r="NR57" s="14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6"/>
      <c r="NE58" s="147"/>
      <c r="NF58" s="147"/>
      <c r="NG58" s="147"/>
      <c r="NH58" s="147"/>
      <c r="NI58" s="147"/>
      <c r="NJ58" s="147"/>
      <c r="NK58" s="147"/>
      <c r="NL58" s="147"/>
      <c r="NM58" s="147"/>
      <c r="NN58" s="147"/>
      <c r="NO58" s="147"/>
      <c r="NP58" s="147"/>
      <c r="NQ58" s="147"/>
      <c r="NR58" s="14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6"/>
      <c r="NE59" s="147"/>
      <c r="NF59" s="147"/>
      <c r="NG59" s="147"/>
      <c r="NH59" s="147"/>
      <c r="NI59" s="147"/>
      <c r="NJ59" s="147"/>
      <c r="NK59" s="147"/>
      <c r="NL59" s="147"/>
      <c r="NM59" s="147"/>
      <c r="NN59" s="147"/>
      <c r="NO59" s="147"/>
      <c r="NP59" s="147"/>
      <c r="NQ59" s="147"/>
      <c r="NR59" s="148"/>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46"/>
      <c r="NE60" s="147"/>
      <c r="NF60" s="147"/>
      <c r="NG60" s="147"/>
      <c r="NH60" s="147"/>
      <c r="NI60" s="147"/>
      <c r="NJ60" s="147"/>
      <c r="NK60" s="147"/>
      <c r="NL60" s="147"/>
      <c r="NM60" s="147"/>
      <c r="NN60" s="147"/>
      <c r="NO60" s="147"/>
      <c r="NP60" s="147"/>
      <c r="NQ60" s="147"/>
      <c r="NR60" s="148"/>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46"/>
      <c r="NE61" s="147"/>
      <c r="NF61" s="147"/>
      <c r="NG61" s="147"/>
      <c r="NH61" s="147"/>
      <c r="NI61" s="147"/>
      <c r="NJ61" s="147"/>
      <c r="NK61" s="147"/>
      <c r="NL61" s="147"/>
      <c r="NM61" s="147"/>
      <c r="NN61" s="147"/>
      <c r="NO61" s="147"/>
      <c r="NP61" s="147"/>
      <c r="NQ61" s="147"/>
      <c r="NR61" s="14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6"/>
      <c r="NE62" s="147"/>
      <c r="NF62" s="147"/>
      <c r="NG62" s="147"/>
      <c r="NH62" s="147"/>
      <c r="NI62" s="147"/>
      <c r="NJ62" s="147"/>
      <c r="NK62" s="147"/>
      <c r="NL62" s="147"/>
      <c r="NM62" s="147"/>
      <c r="NN62" s="147"/>
      <c r="NO62" s="147"/>
      <c r="NP62" s="147"/>
      <c r="NQ62" s="147"/>
      <c r="NR62" s="14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6"/>
      <c r="NE63" s="147"/>
      <c r="NF63" s="147"/>
      <c r="NG63" s="147"/>
      <c r="NH63" s="147"/>
      <c r="NI63" s="147"/>
      <c r="NJ63" s="147"/>
      <c r="NK63" s="147"/>
      <c r="NL63" s="147"/>
      <c r="NM63" s="147"/>
      <c r="NN63" s="147"/>
      <c r="NO63" s="147"/>
      <c r="NP63" s="147"/>
      <c r="NQ63" s="147"/>
      <c r="NR63" s="14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9"/>
      <c r="NE64" s="150"/>
      <c r="NF64" s="150"/>
      <c r="NG64" s="150"/>
      <c r="NH64" s="150"/>
      <c r="NI64" s="150"/>
      <c r="NJ64" s="150"/>
      <c r="NK64" s="150"/>
      <c r="NL64" s="150"/>
      <c r="NM64" s="150"/>
      <c r="NN64" s="150"/>
      <c r="NO64" s="150"/>
      <c r="NP64" s="150"/>
      <c r="NQ64" s="150"/>
      <c r="NR64" s="15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52"/>
      <c r="NF66" s="152"/>
      <c r="NG66" s="152"/>
      <c r="NH66" s="152"/>
      <c r="NI66" s="152"/>
      <c r="NJ66" s="152"/>
      <c r="NK66" s="152"/>
      <c r="NL66" s="152"/>
      <c r="NM66" s="152"/>
      <c r="NN66" s="152"/>
      <c r="NO66" s="152"/>
      <c r="NP66" s="152"/>
      <c r="NQ66" s="152"/>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47649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52"/>
      <c r="NF67" s="152"/>
      <c r="NG67" s="152"/>
      <c r="NH67" s="152"/>
      <c r="NI67" s="152"/>
      <c r="NJ67" s="152"/>
      <c r="NK67" s="152"/>
      <c r="NL67" s="152"/>
      <c r="NM67" s="152"/>
      <c r="NN67" s="152"/>
      <c r="NO67" s="152"/>
      <c r="NP67" s="152"/>
      <c r="NQ67" s="152"/>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52"/>
      <c r="NF68" s="152"/>
      <c r="NG68" s="152"/>
      <c r="NH68" s="152"/>
      <c r="NI68" s="152"/>
      <c r="NJ68" s="152"/>
      <c r="NK68" s="152"/>
      <c r="NL68" s="152"/>
      <c r="NM68" s="152"/>
      <c r="NN68" s="152"/>
      <c r="NO68" s="152"/>
      <c r="NP68" s="152"/>
      <c r="NQ68" s="152"/>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52"/>
      <c r="NF69" s="152"/>
      <c r="NG69" s="152"/>
      <c r="NH69" s="152"/>
      <c r="NI69" s="152"/>
      <c r="NJ69" s="152"/>
      <c r="NK69" s="152"/>
      <c r="NL69" s="152"/>
      <c r="NM69" s="152"/>
      <c r="NN69" s="152"/>
      <c r="NO69" s="152"/>
      <c r="NP69" s="152"/>
      <c r="NQ69" s="152"/>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52"/>
      <c r="NF70" s="152"/>
      <c r="NG70" s="152"/>
      <c r="NH70" s="152"/>
      <c r="NI70" s="152"/>
      <c r="NJ70" s="152"/>
      <c r="NK70" s="152"/>
      <c r="NL70" s="152"/>
      <c r="NM70" s="152"/>
      <c r="NN70" s="152"/>
      <c r="NO70" s="152"/>
      <c r="NP70" s="152"/>
      <c r="NQ70" s="152"/>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52"/>
      <c r="NF71" s="152"/>
      <c r="NG71" s="152"/>
      <c r="NH71" s="152"/>
      <c r="NI71" s="152"/>
      <c r="NJ71" s="152"/>
      <c r="NK71" s="152"/>
      <c r="NL71" s="152"/>
      <c r="NM71" s="152"/>
      <c r="NN71" s="152"/>
      <c r="NO71" s="152"/>
      <c r="NP71" s="152"/>
      <c r="NQ71" s="152"/>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52"/>
      <c r="NF72" s="152"/>
      <c r="NG72" s="152"/>
      <c r="NH72" s="152"/>
      <c r="NI72" s="152"/>
      <c r="NJ72" s="152"/>
      <c r="NK72" s="152"/>
      <c r="NL72" s="152"/>
      <c r="NM72" s="152"/>
      <c r="NN72" s="152"/>
      <c r="NO72" s="152"/>
      <c r="NP72" s="152"/>
      <c r="NQ72" s="152"/>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52"/>
      <c r="NF73" s="152"/>
      <c r="NG73" s="152"/>
      <c r="NH73" s="152"/>
      <c r="NI73" s="152"/>
      <c r="NJ73" s="152"/>
      <c r="NK73" s="152"/>
      <c r="NL73" s="152"/>
      <c r="NM73" s="152"/>
      <c r="NN73" s="152"/>
      <c r="NO73" s="152"/>
      <c r="NP73" s="152"/>
      <c r="NQ73" s="152"/>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52"/>
      <c r="NF74" s="152"/>
      <c r="NG74" s="152"/>
      <c r="NH74" s="152"/>
      <c r="NI74" s="152"/>
      <c r="NJ74" s="152"/>
      <c r="NK74" s="152"/>
      <c r="NL74" s="152"/>
      <c r="NM74" s="152"/>
      <c r="NN74" s="152"/>
      <c r="NO74" s="152"/>
      <c r="NP74" s="152"/>
      <c r="NQ74" s="152"/>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52"/>
      <c r="NF75" s="152"/>
      <c r="NG75" s="152"/>
      <c r="NH75" s="152"/>
      <c r="NI75" s="152"/>
      <c r="NJ75" s="152"/>
      <c r="NK75" s="152"/>
      <c r="NL75" s="152"/>
      <c r="NM75" s="152"/>
      <c r="NN75" s="152"/>
      <c r="NO75" s="152"/>
      <c r="NP75" s="152"/>
      <c r="NQ75" s="152"/>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52"/>
      <c r="NF76" s="152"/>
      <c r="NG76" s="152"/>
      <c r="NH76" s="152"/>
      <c r="NI76" s="152"/>
      <c r="NJ76" s="152"/>
      <c r="NK76" s="152"/>
      <c r="NL76" s="152"/>
      <c r="NM76" s="152"/>
      <c r="NN76" s="152"/>
      <c r="NO76" s="152"/>
      <c r="NP76" s="152"/>
      <c r="NQ76" s="152"/>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52"/>
      <c r="NF77" s="152"/>
      <c r="NG77" s="152"/>
      <c r="NH77" s="152"/>
      <c r="NI77" s="152"/>
      <c r="NJ77" s="152"/>
      <c r="NK77" s="152"/>
      <c r="NL77" s="152"/>
      <c r="NM77" s="152"/>
      <c r="NN77" s="152"/>
      <c r="NO77" s="152"/>
      <c r="NP77" s="152"/>
      <c r="NQ77" s="152"/>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52"/>
      <c r="NF78" s="152"/>
      <c r="NG78" s="152"/>
      <c r="NH78" s="152"/>
      <c r="NI78" s="152"/>
      <c r="NJ78" s="152"/>
      <c r="NK78" s="152"/>
      <c r="NL78" s="152"/>
      <c r="NM78" s="152"/>
      <c r="NN78" s="152"/>
      <c r="NO78" s="152"/>
      <c r="NP78" s="152"/>
      <c r="NQ78" s="152"/>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52"/>
      <c r="NF79" s="152"/>
      <c r="NG79" s="152"/>
      <c r="NH79" s="152"/>
      <c r="NI79" s="152"/>
      <c r="NJ79" s="152"/>
      <c r="NK79" s="152"/>
      <c r="NL79" s="152"/>
      <c r="NM79" s="152"/>
      <c r="NN79" s="152"/>
      <c r="NO79" s="152"/>
      <c r="NP79" s="152"/>
      <c r="NQ79" s="152"/>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52"/>
      <c r="NF80" s="152"/>
      <c r="NG80" s="152"/>
      <c r="NH80" s="152"/>
      <c r="NI80" s="152"/>
      <c r="NJ80" s="152"/>
      <c r="NK80" s="152"/>
      <c r="NL80" s="152"/>
      <c r="NM80" s="152"/>
      <c r="NN80" s="152"/>
      <c r="NO80" s="152"/>
      <c r="NP80" s="152"/>
      <c r="NQ80" s="152"/>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52"/>
      <c r="NF81" s="152"/>
      <c r="NG81" s="152"/>
      <c r="NH81" s="152"/>
      <c r="NI81" s="152"/>
      <c r="NJ81" s="152"/>
      <c r="NK81" s="152"/>
      <c r="NL81" s="152"/>
      <c r="NM81" s="152"/>
      <c r="NN81" s="152"/>
      <c r="NO81" s="152"/>
      <c r="NP81" s="152"/>
      <c r="NQ81" s="152"/>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sqkYUsq2Jl8WT4CeuWeqGkayzj9OSkFAOhVWtQRdmCAxwKC2m1wn4RhOIIIbAEnwGjxFhih65T+rz5BLFMAlA==" saltValue="ETC/wDU0eZz7056Lqm/ve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101</v>
      </c>
      <c r="AO5" s="47" t="s">
        <v>94</v>
      </c>
      <c r="AP5" s="47" t="s">
        <v>95</v>
      </c>
      <c r="AQ5" s="47" t="s">
        <v>96</v>
      </c>
      <c r="AR5" s="47" t="s">
        <v>97</v>
      </c>
      <c r="AS5" s="47" t="s">
        <v>98</v>
      </c>
      <c r="AT5" s="47" t="s">
        <v>99</v>
      </c>
      <c r="AU5" s="47" t="s">
        <v>89</v>
      </c>
      <c r="AV5" s="47" t="s">
        <v>90</v>
      </c>
      <c r="AW5" s="47" t="s">
        <v>91</v>
      </c>
      <c r="AX5" s="47" t="s">
        <v>102</v>
      </c>
      <c r="AY5" s="47" t="s">
        <v>93</v>
      </c>
      <c r="AZ5" s="47" t="s">
        <v>94</v>
      </c>
      <c r="BA5" s="47" t="s">
        <v>95</v>
      </c>
      <c r="BB5" s="47" t="s">
        <v>96</v>
      </c>
      <c r="BC5" s="47" t="s">
        <v>97</v>
      </c>
      <c r="BD5" s="47" t="s">
        <v>98</v>
      </c>
      <c r="BE5" s="47" t="s">
        <v>99</v>
      </c>
      <c r="BF5" s="47" t="s">
        <v>103</v>
      </c>
      <c r="BG5" s="47" t="s">
        <v>90</v>
      </c>
      <c r="BH5" s="47" t="s">
        <v>91</v>
      </c>
      <c r="BI5" s="47" t="s">
        <v>102</v>
      </c>
      <c r="BJ5" s="47" t="s">
        <v>93</v>
      </c>
      <c r="BK5" s="47" t="s">
        <v>94</v>
      </c>
      <c r="BL5" s="47" t="s">
        <v>95</v>
      </c>
      <c r="BM5" s="47" t="s">
        <v>96</v>
      </c>
      <c r="BN5" s="47" t="s">
        <v>97</v>
      </c>
      <c r="BO5" s="47" t="s">
        <v>98</v>
      </c>
      <c r="BP5" s="47" t="s">
        <v>99</v>
      </c>
      <c r="BQ5" s="47" t="s">
        <v>89</v>
      </c>
      <c r="BR5" s="47" t="s">
        <v>90</v>
      </c>
      <c r="BS5" s="47" t="s">
        <v>91</v>
      </c>
      <c r="BT5" s="47" t="s">
        <v>92</v>
      </c>
      <c r="BU5" s="47" t="s">
        <v>104</v>
      </c>
      <c r="BV5" s="47" t="s">
        <v>94</v>
      </c>
      <c r="BW5" s="47" t="s">
        <v>95</v>
      </c>
      <c r="BX5" s="47" t="s">
        <v>96</v>
      </c>
      <c r="BY5" s="47" t="s">
        <v>97</v>
      </c>
      <c r="BZ5" s="47" t="s">
        <v>98</v>
      </c>
      <c r="CA5" s="47" t="s">
        <v>99</v>
      </c>
      <c r="CB5" s="47" t="s">
        <v>89</v>
      </c>
      <c r="CC5" s="47" t="s">
        <v>90</v>
      </c>
      <c r="CD5" s="47" t="s">
        <v>91</v>
      </c>
      <c r="CE5" s="47" t="s">
        <v>92</v>
      </c>
      <c r="CF5" s="47" t="s">
        <v>104</v>
      </c>
      <c r="CG5" s="47" t="s">
        <v>94</v>
      </c>
      <c r="CH5" s="47" t="s">
        <v>95</v>
      </c>
      <c r="CI5" s="47" t="s">
        <v>96</v>
      </c>
      <c r="CJ5" s="47" t="s">
        <v>97</v>
      </c>
      <c r="CK5" s="47" t="s">
        <v>98</v>
      </c>
      <c r="CL5" s="47" t="s">
        <v>99</v>
      </c>
      <c r="CM5" s="145"/>
      <c r="CN5" s="145"/>
      <c r="CO5" s="47" t="s">
        <v>89</v>
      </c>
      <c r="CP5" s="47" t="s">
        <v>90</v>
      </c>
      <c r="CQ5" s="47" t="s">
        <v>105</v>
      </c>
      <c r="CR5" s="47" t="s">
        <v>106</v>
      </c>
      <c r="CS5" s="47" t="s">
        <v>93</v>
      </c>
      <c r="CT5" s="47" t="s">
        <v>94</v>
      </c>
      <c r="CU5" s="47" t="s">
        <v>95</v>
      </c>
      <c r="CV5" s="47" t="s">
        <v>96</v>
      </c>
      <c r="CW5" s="47" t="s">
        <v>97</v>
      </c>
      <c r="CX5" s="47" t="s">
        <v>98</v>
      </c>
      <c r="CY5" s="47" t="s">
        <v>99</v>
      </c>
      <c r="CZ5" s="47" t="s">
        <v>103</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107</v>
      </c>
      <c r="B6" s="48">
        <f>B8</f>
        <v>2022</v>
      </c>
      <c r="C6" s="48">
        <f t="shared" ref="C6:X6" si="1">C8</f>
        <v>112321</v>
      </c>
      <c r="D6" s="48">
        <f t="shared" si="1"/>
        <v>47</v>
      </c>
      <c r="E6" s="48">
        <f t="shared" si="1"/>
        <v>14</v>
      </c>
      <c r="F6" s="48">
        <f t="shared" si="1"/>
        <v>0</v>
      </c>
      <c r="G6" s="48">
        <f t="shared" si="1"/>
        <v>1</v>
      </c>
      <c r="H6" s="48" t="str">
        <f>SUBSTITUTE(H8,"　","")</f>
        <v>埼玉県久喜市</v>
      </c>
      <c r="I6" s="48" t="str">
        <f t="shared" si="1"/>
        <v>久喜市営駐車場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26</v>
      </c>
      <c r="S6" s="50" t="str">
        <f t="shared" si="1"/>
        <v>駅</v>
      </c>
      <c r="T6" s="50" t="str">
        <f t="shared" si="1"/>
        <v>無</v>
      </c>
      <c r="U6" s="51">
        <f t="shared" si="1"/>
        <v>443</v>
      </c>
      <c r="V6" s="51">
        <f t="shared" si="1"/>
        <v>18</v>
      </c>
      <c r="W6" s="51">
        <f t="shared" si="1"/>
        <v>200</v>
      </c>
      <c r="X6" s="50" t="str">
        <f t="shared" si="1"/>
        <v>無</v>
      </c>
      <c r="Y6" s="52">
        <f>IF(Y8="-",NA(),Y8)</f>
        <v>275.3</v>
      </c>
      <c r="Z6" s="52">
        <f t="shared" ref="Z6:AH6" si="2">IF(Z8="-",NA(),Z8)</f>
        <v>304.5</v>
      </c>
      <c r="AA6" s="52">
        <f t="shared" si="2"/>
        <v>184.5</v>
      </c>
      <c r="AB6" s="52">
        <f t="shared" si="2"/>
        <v>275.89999999999998</v>
      </c>
      <c r="AC6" s="52">
        <f t="shared" si="2"/>
        <v>351.3</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63.7</v>
      </c>
      <c r="BG6" s="52">
        <f t="shared" ref="BG6:BO6" si="5">IF(BG8="-",NA(),BG8)</f>
        <v>67.2</v>
      </c>
      <c r="BH6" s="52">
        <f t="shared" si="5"/>
        <v>45.8</v>
      </c>
      <c r="BI6" s="52">
        <f t="shared" si="5"/>
        <v>63.8</v>
      </c>
      <c r="BJ6" s="52">
        <f t="shared" si="5"/>
        <v>71.5</v>
      </c>
      <c r="BK6" s="52">
        <f t="shared" si="5"/>
        <v>30.4</v>
      </c>
      <c r="BL6" s="52">
        <f t="shared" si="5"/>
        <v>33.6</v>
      </c>
      <c r="BM6" s="52">
        <f t="shared" si="5"/>
        <v>-122.5</v>
      </c>
      <c r="BN6" s="52">
        <f t="shared" si="5"/>
        <v>8.5</v>
      </c>
      <c r="BO6" s="52">
        <f t="shared" si="5"/>
        <v>26.6</v>
      </c>
      <c r="BP6" s="49" t="str">
        <f>IF(BP8="-","",IF(BP8="-","【-】","【"&amp;SUBSTITUTE(TEXT(BP8,"#,##0.0"),"-","△")&amp;"】"))</f>
        <v>【12.8】</v>
      </c>
      <c r="BQ6" s="53">
        <f>IF(BQ8="-",NA(),BQ8)</f>
        <v>4951</v>
      </c>
      <c r="BR6" s="53">
        <f t="shared" ref="BR6:BZ6" si="6">IF(BR8="-",NA(),BR8)</f>
        <v>5128</v>
      </c>
      <c r="BS6" s="53">
        <f t="shared" si="6"/>
        <v>2217</v>
      </c>
      <c r="BT6" s="53">
        <f t="shared" si="6"/>
        <v>3795</v>
      </c>
      <c r="BU6" s="53">
        <f t="shared" si="6"/>
        <v>6509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108</v>
      </c>
      <c r="CM6" s="51">
        <f t="shared" ref="CM6:CN6" si="7">CM8</f>
        <v>47649</v>
      </c>
      <c r="CN6" s="51">
        <f t="shared" si="7"/>
        <v>500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500</v>
      </c>
      <c r="DL6" s="52">
        <f t="shared" ref="DL6:DT6" si="9">IF(DL8="-",NA(),DL8)</f>
        <v>438.9</v>
      </c>
      <c r="DM6" s="52">
        <f t="shared" si="9"/>
        <v>383.3</v>
      </c>
      <c r="DN6" s="52">
        <f t="shared" si="9"/>
        <v>416.7</v>
      </c>
      <c r="DO6" s="52">
        <f t="shared" si="9"/>
        <v>494.4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109</v>
      </c>
      <c r="B7" s="48">
        <f t="shared" ref="B7:X7" si="10">B8</f>
        <v>2022</v>
      </c>
      <c r="C7" s="48">
        <f t="shared" si="10"/>
        <v>112321</v>
      </c>
      <c r="D7" s="48">
        <f t="shared" si="10"/>
        <v>47</v>
      </c>
      <c r="E7" s="48">
        <f t="shared" si="10"/>
        <v>14</v>
      </c>
      <c r="F7" s="48">
        <f t="shared" si="10"/>
        <v>0</v>
      </c>
      <c r="G7" s="48">
        <f t="shared" si="10"/>
        <v>1</v>
      </c>
      <c r="H7" s="48" t="str">
        <f t="shared" si="10"/>
        <v>埼玉県　久喜市</v>
      </c>
      <c r="I7" s="48" t="str">
        <f t="shared" si="10"/>
        <v>久喜市営駐車場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26</v>
      </c>
      <c r="S7" s="50" t="str">
        <f t="shared" si="10"/>
        <v>駅</v>
      </c>
      <c r="T7" s="50" t="str">
        <f t="shared" si="10"/>
        <v>無</v>
      </c>
      <c r="U7" s="51">
        <f t="shared" si="10"/>
        <v>443</v>
      </c>
      <c r="V7" s="51">
        <f t="shared" si="10"/>
        <v>18</v>
      </c>
      <c r="W7" s="51">
        <f t="shared" si="10"/>
        <v>200</v>
      </c>
      <c r="X7" s="50" t="str">
        <f t="shared" si="10"/>
        <v>無</v>
      </c>
      <c r="Y7" s="52">
        <f>Y8</f>
        <v>275.3</v>
      </c>
      <c r="Z7" s="52">
        <f t="shared" ref="Z7:AH7" si="11">Z8</f>
        <v>304.5</v>
      </c>
      <c r="AA7" s="52">
        <f t="shared" si="11"/>
        <v>184.5</v>
      </c>
      <c r="AB7" s="52">
        <f t="shared" si="11"/>
        <v>275.89999999999998</v>
      </c>
      <c r="AC7" s="52">
        <f t="shared" si="11"/>
        <v>351.3</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63.7</v>
      </c>
      <c r="BG7" s="52">
        <f t="shared" ref="BG7:BO7" si="14">BG8</f>
        <v>67.2</v>
      </c>
      <c r="BH7" s="52">
        <f t="shared" si="14"/>
        <v>45.8</v>
      </c>
      <c r="BI7" s="52">
        <f t="shared" si="14"/>
        <v>63.8</v>
      </c>
      <c r="BJ7" s="52">
        <f t="shared" si="14"/>
        <v>71.5</v>
      </c>
      <c r="BK7" s="52">
        <f t="shared" si="14"/>
        <v>30.4</v>
      </c>
      <c r="BL7" s="52">
        <f t="shared" si="14"/>
        <v>33.6</v>
      </c>
      <c r="BM7" s="52">
        <f t="shared" si="14"/>
        <v>-122.5</v>
      </c>
      <c r="BN7" s="52">
        <f t="shared" si="14"/>
        <v>8.5</v>
      </c>
      <c r="BO7" s="52">
        <f t="shared" si="14"/>
        <v>26.6</v>
      </c>
      <c r="BP7" s="49"/>
      <c r="BQ7" s="53">
        <f>BQ8</f>
        <v>4951</v>
      </c>
      <c r="BR7" s="53">
        <f t="shared" ref="BR7:BZ7" si="15">BR8</f>
        <v>5128</v>
      </c>
      <c r="BS7" s="53">
        <f t="shared" si="15"/>
        <v>2217</v>
      </c>
      <c r="BT7" s="53">
        <f t="shared" si="15"/>
        <v>3795</v>
      </c>
      <c r="BU7" s="53">
        <f t="shared" si="15"/>
        <v>6509</v>
      </c>
      <c r="BV7" s="53">
        <f t="shared" si="15"/>
        <v>8183</v>
      </c>
      <c r="BW7" s="53">
        <f t="shared" si="15"/>
        <v>7940</v>
      </c>
      <c r="BX7" s="53">
        <f t="shared" si="15"/>
        <v>2576</v>
      </c>
      <c r="BY7" s="53">
        <f t="shared" si="15"/>
        <v>4153</v>
      </c>
      <c r="BZ7" s="53">
        <f t="shared" si="15"/>
        <v>6140</v>
      </c>
      <c r="CA7" s="51"/>
      <c r="CB7" s="52" t="s">
        <v>110</v>
      </c>
      <c r="CC7" s="52" t="s">
        <v>110</v>
      </c>
      <c r="CD7" s="52" t="s">
        <v>110</v>
      </c>
      <c r="CE7" s="52" t="s">
        <v>110</v>
      </c>
      <c r="CF7" s="52" t="s">
        <v>110</v>
      </c>
      <c r="CG7" s="52" t="s">
        <v>110</v>
      </c>
      <c r="CH7" s="52" t="s">
        <v>110</v>
      </c>
      <c r="CI7" s="52" t="s">
        <v>110</v>
      </c>
      <c r="CJ7" s="52" t="s">
        <v>110</v>
      </c>
      <c r="CK7" s="52" t="s">
        <v>111</v>
      </c>
      <c r="CL7" s="49"/>
      <c r="CM7" s="51">
        <f>CM8</f>
        <v>47649</v>
      </c>
      <c r="CN7" s="51">
        <f>CN8</f>
        <v>500</v>
      </c>
      <c r="CO7" s="52" t="s">
        <v>110</v>
      </c>
      <c r="CP7" s="52" t="s">
        <v>110</v>
      </c>
      <c r="CQ7" s="52" t="s">
        <v>110</v>
      </c>
      <c r="CR7" s="52" t="s">
        <v>110</v>
      </c>
      <c r="CS7" s="52" t="s">
        <v>110</v>
      </c>
      <c r="CT7" s="52" t="s">
        <v>110</v>
      </c>
      <c r="CU7" s="52" t="s">
        <v>110</v>
      </c>
      <c r="CV7" s="52" t="s">
        <v>110</v>
      </c>
      <c r="CW7" s="52" t="s">
        <v>110</v>
      </c>
      <c r="CX7" s="52" t="s">
        <v>111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500</v>
      </c>
      <c r="DL7" s="52">
        <f t="shared" ref="DL7:DT7" si="17">DL8</f>
        <v>438.9</v>
      </c>
      <c r="DM7" s="52">
        <f t="shared" si="17"/>
        <v>383.3</v>
      </c>
      <c r="DN7" s="52">
        <f t="shared" si="17"/>
        <v>416.7</v>
      </c>
      <c r="DO7" s="52">
        <f t="shared" si="17"/>
        <v>494.4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112321</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26</v>
      </c>
      <c r="S8" s="57" t="s">
        <v>122</v>
      </c>
      <c r="T8" s="57" t="s">
        <v>123</v>
      </c>
      <c r="U8" s="58">
        <v>443</v>
      </c>
      <c r="V8" s="58">
        <v>18</v>
      </c>
      <c r="W8" s="58">
        <v>200</v>
      </c>
      <c r="X8" s="57" t="s">
        <v>123</v>
      </c>
      <c r="Y8" s="59">
        <v>275.3</v>
      </c>
      <c r="Z8" s="59">
        <v>304.5</v>
      </c>
      <c r="AA8" s="59">
        <v>184.5</v>
      </c>
      <c r="AB8" s="59">
        <v>275.89999999999998</v>
      </c>
      <c r="AC8" s="59">
        <v>351.3</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63.7</v>
      </c>
      <c r="BG8" s="59">
        <v>67.2</v>
      </c>
      <c r="BH8" s="59">
        <v>45.8</v>
      </c>
      <c r="BI8" s="59">
        <v>63.8</v>
      </c>
      <c r="BJ8" s="59">
        <v>71.5</v>
      </c>
      <c r="BK8" s="59">
        <v>30.4</v>
      </c>
      <c r="BL8" s="59">
        <v>33.6</v>
      </c>
      <c r="BM8" s="59">
        <v>-122.5</v>
      </c>
      <c r="BN8" s="59">
        <v>8.5</v>
      </c>
      <c r="BO8" s="59">
        <v>26.6</v>
      </c>
      <c r="BP8" s="56">
        <v>12.8</v>
      </c>
      <c r="BQ8" s="60">
        <v>4951</v>
      </c>
      <c r="BR8" s="60">
        <v>5128</v>
      </c>
      <c r="BS8" s="60">
        <v>2217</v>
      </c>
      <c r="BT8" s="61">
        <v>3795</v>
      </c>
      <c r="BU8" s="61">
        <v>6509</v>
      </c>
      <c r="BV8" s="60">
        <v>8183</v>
      </c>
      <c r="BW8" s="60">
        <v>7940</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47649</v>
      </c>
      <c r="CN8" s="58">
        <v>500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83.1</v>
      </c>
      <c r="DF8" s="59">
        <v>54.4</v>
      </c>
      <c r="DG8" s="59">
        <v>70.3</v>
      </c>
      <c r="DH8" s="59">
        <v>70</v>
      </c>
      <c r="DI8" s="59">
        <v>47.6</v>
      </c>
      <c r="DJ8" s="56">
        <v>72.2</v>
      </c>
      <c r="DK8" s="59">
        <v>500</v>
      </c>
      <c r="DL8" s="59">
        <v>438.9</v>
      </c>
      <c r="DM8" s="59">
        <v>383.3</v>
      </c>
      <c r="DN8" s="59">
        <v>416.7</v>
      </c>
      <c r="DO8" s="59">
        <v>494.4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2024-01-29T02:43:33Z</cp:lastPrinted>
  <dcterms:created xsi:type="dcterms:W3CDTF">2024-01-11T00:08:38Z</dcterms:created>
  <dcterms:modified xsi:type="dcterms:W3CDTF">2024-01-29T02:43:35Z</dcterms:modified>
  <cp:category/>
</cp:coreProperties>
</file>