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530"/>
  </bookViews>
  <sheets>
    <sheet name="要求額（款・項別）元予算比較" sheetId="10" r:id="rId1"/>
    <sheet name="要求額" sheetId="9" r:id="rId2"/>
  </sheets>
  <definedNames>
    <definedName name="_xlnm.Print_Area" localSheetId="1">要求額!$A$2:$I$133</definedName>
    <definedName name="_xlnm.Print_Area" localSheetId="0">'要求額（款・項別）元予算比較'!$B$3:$F$65</definedName>
  </definedNames>
  <calcPr calcId="162913" calcMode="manual"/>
</workbook>
</file>

<file path=xl/calcChain.xml><?xml version="1.0" encoding="utf-8"?>
<calcChain xmlns="http://schemas.openxmlformats.org/spreadsheetml/2006/main">
  <c r="F55" i="10" l="1"/>
  <c r="F60" i="10"/>
  <c r="F47" i="10"/>
  <c r="F38" i="10"/>
  <c r="F37" i="10"/>
  <c r="F12" i="10"/>
  <c r="D65" i="10"/>
  <c r="G118" i="9"/>
  <c r="D61" i="10"/>
  <c r="D47" i="10"/>
  <c r="E12" i="10"/>
  <c r="D15" i="10"/>
  <c r="F15" i="10" s="1"/>
  <c r="G103" i="9"/>
  <c r="G117" i="9"/>
  <c r="G99" i="9"/>
  <c r="G86" i="9"/>
  <c r="G91" i="9"/>
  <c r="G68" i="9"/>
  <c r="G61" i="9"/>
  <c r="G54" i="9"/>
  <c r="G64" i="9"/>
  <c r="G12" i="9"/>
  <c r="G27" i="9"/>
  <c r="E60" i="10" l="1"/>
  <c r="G125" i="9"/>
  <c r="D64" i="10" s="1"/>
  <c r="F64" i="10" s="1"/>
  <c r="G123" i="9"/>
  <c r="D63" i="10" s="1"/>
  <c r="F63" i="10" s="1"/>
  <c r="G121" i="9"/>
  <c r="D62" i="10" s="1"/>
  <c r="F62" i="10" s="1"/>
  <c r="F61" i="10"/>
  <c r="E44" i="10"/>
  <c r="G97" i="9"/>
  <c r="D50" i="10" s="1"/>
  <c r="F50" i="10" s="1"/>
  <c r="F44" i="10" s="1"/>
  <c r="G95" i="9"/>
  <c r="D49" i="10" s="1"/>
  <c r="F49" i="10" s="1"/>
  <c r="G93" i="9"/>
  <c r="D48" i="10" s="1"/>
  <c r="F48" i="10" s="1"/>
  <c r="G89" i="9"/>
  <c r="D46" i="10" s="1"/>
  <c r="F46" i="10" s="1"/>
  <c r="G87" i="9"/>
  <c r="D45" i="10" s="1"/>
  <c r="F45" i="10" s="1"/>
  <c r="G66" i="9"/>
  <c r="D29" i="10" s="1"/>
  <c r="D28" i="10"/>
  <c r="F28" i="10" s="1"/>
  <c r="D27" i="10"/>
  <c r="F27" i="10" s="1"/>
  <c r="D26" i="10"/>
  <c r="F26" i="10" s="1"/>
  <c r="E25" i="10"/>
  <c r="G22" i="9"/>
  <c r="D14" i="10" s="1"/>
  <c r="F14" i="10" s="1"/>
  <c r="G20" i="9"/>
  <c r="E19" i="10"/>
  <c r="E36" i="10" s="1"/>
  <c r="E54" i="10" s="1"/>
  <c r="D19" i="10"/>
  <c r="D36" i="10" s="1"/>
  <c r="D54" i="10" s="1"/>
  <c r="D13" i="10" l="1"/>
  <c r="D12" i="10" s="1"/>
  <c r="G19" i="9"/>
  <c r="D60" i="10"/>
  <c r="D44" i="10"/>
  <c r="G53" i="9"/>
  <c r="G32" i="9"/>
  <c r="G72" i="9" l="1"/>
  <c r="G34" i="9"/>
  <c r="F29" i="10" l="1"/>
  <c r="D25" i="10"/>
  <c r="F25" i="10" s="1"/>
  <c r="F13" i="10"/>
  <c r="G104" i="9"/>
  <c r="G49" i="9"/>
  <c r="G46" i="9"/>
  <c r="G8" i="9"/>
  <c r="E55" i="10"/>
  <c r="E65" i="10" s="1"/>
  <c r="E37" i="10"/>
  <c r="E51" i="10" s="1"/>
  <c r="F51" i="10" s="1"/>
  <c r="G115" i="9"/>
  <c r="D59" i="10" s="1"/>
  <c r="G113" i="9"/>
  <c r="D58" i="10" s="1"/>
  <c r="F58" i="10" s="1"/>
  <c r="G82" i="9"/>
  <c r="D42" i="10" s="1"/>
  <c r="G80" i="9"/>
  <c r="D41" i="10" s="1"/>
  <c r="F41" i="10" s="1"/>
  <c r="G78" i="9"/>
  <c r="D40" i="10" s="1"/>
  <c r="G76" i="9"/>
  <c r="D39" i="10" s="1"/>
  <c r="G74" i="9"/>
  <c r="G17" i="9"/>
  <c r="F40" i="10" l="1"/>
  <c r="D56" i="10"/>
  <c r="F42" i="10"/>
  <c r="G7" i="9"/>
  <c r="G29" i="9" s="1"/>
  <c r="D38" i="10"/>
  <c r="F39" i="10"/>
  <c r="G102" i="9"/>
  <c r="D10" i="10"/>
  <c r="F10" i="10" s="1"/>
  <c r="G51" i="9"/>
  <c r="D24" i="10" s="1"/>
  <c r="E8" i="10"/>
  <c r="E16" i="10" s="1"/>
  <c r="D23" i="10"/>
  <c r="D22" i="10"/>
  <c r="G84" i="9"/>
  <c r="D43" i="10" s="1"/>
  <c r="G111" i="9"/>
  <c r="D57" i="10" s="1"/>
  <c r="F57" i="10" s="1"/>
  <c r="D21" i="10"/>
  <c r="D11" i="10"/>
  <c r="D9" i="10"/>
  <c r="E20" i="10"/>
  <c r="E30" i="10" s="1"/>
  <c r="D8" i="10" l="1"/>
  <c r="D16" i="10" s="1"/>
  <c r="G127" i="9"/>
  <c r="D37" i="10"/>
  <c r="D51" i="10" s="1"/>
  <c r="G73" i="9"/>
  <c r="G33" i="9"/>
  <c r="F59" i="10"/>
  <c r="F43" i="10"/>
  <c r="F24" i="10"/>
  <c r="F23" i="10"/>
  <c r="F22" i="10"/>
  <c r="F21" i="10"/>
  <c r="F11" i="10"/>
  <c r="F56" i="10"/>
  <c r="D20" i="10"/>
  <c r="F9" i="10"/>
  <c r="F20" i="10" l="1"/>
  <c r="D30" i="10"/>
  <c r="F30" i="10" s="1"/>
  <c r="F8" i="10"/>
  <c r="F16" i="10"/>
  <c r="D55" i="10"/>
  <c r="F65" i="10" s="1"/>
</calcChain>
</file>

<file path=xl/sharedStrings.xml><?xml version="1.0" encoding="utf-8"?>
<sst xmlns="http://schemas.openxmlformats.org/spreadsheetml/2006/main" count="380" uniqueCount="178">
  <si>
    <t>１</t>
  </si>
  <si>
    <t>款</t>
  </si>
  <si>
    <t>項</t>
  </si>
  <si>
    <t>目</t>
  </si>
  <si>
    <t>款</t>
    <rPh sb="0" eb="1">
      <t>カン</t>
    </rPh>
    <phoneticPr fontId="1"/>
  </si>
  <si>
    <t>項</t>
    <rPh sb="0" eb="1">
      <t>コウ</t>
    </rPh>
    <phoneticPr fontId="1"/>
  </si>
  <si>
    <t>目</t>
    <rPh sb="0" eb="1">
      <t>モク</t>
    </rPh>
    <phoneticPr fontId="1"/>
  </si>
  <si>
    <t>備考</t>
    <rPh sb="0" eb="2">
      <t>ビコウ</t>
    </rPh>
    <phoneticPr fontId="1"/>
  </si>
  <si>
    <t>営業収益</t>
    <rPh sb="0" eb="2">
      <t>エイギョウ</t>
    </rPh>
    <rPh sb="2" eb="4">
      <t>シュウエキ</t>
    </rPh>
    <phoneticPr fontId="1"/>
  </si>
  <si>
    <t>雑収益</t>
    <rPh sb="0" eb="1">
      <t>ザツ</t>
    </rPh>
    <rPh sb="1" eb="3">
      <t>シュウエキ</t>
    </rPh>
    <phoneticPr fontId="1"/>
  </si>
  <si>
    <t>営業外収益</t>
    <rPh sb="0" eb="2">
      <t>エイギョウ</t>
    </rPh>
    <rPh sb="2" eb="3">
      <t>ガイ</t>
    </rPh>
    <rPh sb="3" eb="5">
      <t>シュウエキ</t>
    </rPh>
    <phoneticPr fontId="1"/>
  </si>
  <si>
    <t>特別利益</t>
    <rPh sb="0" eb="2">
      <t>トクベツ</t>
    </rPh>
    <rPh sb="2" eb="4">
      <t>リエキ</t>
    </rPh>
    <phoneticPr fontId="1"/>
  </si>
  <si>
    <t>過年度損益修正益</t>
    <rPh sb="0" eb="3">
      <t>カネンド</t>
    </rPh>
    <rPh sb="3" eb="5">
      <t>ソンエキ</t>
    </rPh>
    <rPh sb="5" eb="7">
      <t>シュウセイ</t>
    </rPh>
    <rPh sb="7" eb="8">
      <t>エキ</t>
    </rPh>
    <phoneticPr fontId="1"/>
  </si>
  <si>
    <t>営業費用</t>
    <rPh sb="0" eb="2">
      <t>エイギョウ</t>
    </rPh>
    <rPh sb="2" eb="4">
      <t>ヒヨウ</t>
    </rPh>
    <phoneticPr fontId="1"/>
  </si>
  <si>
    <t>減価償却費</t>
    <rPh sb="0" eb="2">
      <t>ゲンカ</t>
    </rPh>
    <rPh sb="2" eb="5">
      <t>ショウキャクヒ</t>
    </rPh>
    <phoneticPr fontId="1"/>
  </si>
  <si>
    <t>資産減耗費</t>
    <rPh sb="0" eb="2">
      <t>シサン</t>
    </rPh>
    <rPh sb="2" eb="4">
      <t>ゲンモウ</t>
    </rPh>
    <rPh sb="4" eb="5">
      <t>ヒ</t>
    </rPh>
    <phoneticPr fontId="1"/>
  </si>
  <si>
    <t>営業外費用</t>
    <rPh sb="0" eb="3">
      <t>エイギョウガイ</t>
    </rPh>
    <rPh sb="3" eb="5">
      <t>ヒヨウ</t>
    </rPh>
    <phoneticPr fontId="1"/>
  </si>
  <si>
    <t>特別損失</t>
    <rPh sb="0" eb="2">
      <t>トクベツ</t>
    </rPh>
    <rPh sb="2" eb="4">
      <t>ソンシツ</t>
    </rPh>
    <phoneticPr fontId="1"/>
  </si>
  <si>
    <t>過年度損益修正損</t>
    <rPh sb="0" eb="3">
      <t>カネンド</t>
    </rPh>
    <rPh sb="3" eb="5">
      <t>ソンエキ</t>
    </rPh>
    <rPh sb="5" eb="7">
      <t>シュウセイ</t>
    </rPh>
    <rPh sb="7" eb="8">
      <t>ゾン</t>
    </rPh>
    <phoneticPr fontId="1"/>
  </si>
  <si>
    <t>支　　　出</t>
    <rPh sb="0" eb="1">
      <t>ササ</t>
    </rPh>
    <rPh sb="4" eb="5">
      <t>デ</t>
    </rPh>
    <phoneticPr fontId="1"/>
  </si>
  <si>
    <t>収　　　入</t>
    <rPh sb="0" eb="1">
      <t>オサム</t>
    </rPh>
    <rPh sb="4" eb="5">
      <t>イ</t>
    </rPh>
    <phoneticPr fontId="1"/>
  </si>
  <si>
    <t>１</t>
    <phoneticPr fontId="1"/>
  </si>
  <si>
    <t>２</t>
    <phoneticPr fontId="1"/>
  </si>
  <si>
    <t>３</t>
    <phoneticPr fontId="1"/>
  </si>
  <si>
    <t>消費税及び地方消費税</t>
    <rPh sb="0" eb="3">
      <t>ショウヒゼイ</t>
    </rPh>
    <rPh sb="3" eb="4">
      <t>オヨ</t>
    </rPh>
    <rPh sb="5" eb="7">
      <t>チホウ</t>
    </rPh>
    <rPh sb="7" eb="10">
      <t>ショウヒゼイ</t>
    </rPh>
    <phoneticPr fontId="1"/>
  </si>
  <si>
    <t>予備費</t>
    <rPh sb="0" eb="3">
      <t>ヨビヒ</t>
    </rPh>
    <phoneticPr fontId="1"/>
  </si>
  <si>
    <t>建設改良費</t>
    <rPh sb="0" eb="2">
      <t>ケンセツ</t>
    </rPh>
    <rPh sb="2" eb="4">
      <t>カイリョウ</t>
    </rPh>
    <rPh sb="4" eb="5">
      <t>ヒ</t>
    </rPh>
    <phoneticPr fontId="1"/>
  </si>
  <si>
    <t>企業債償還金</t>
    <rPh sb="0" eb="3">
      <t>キギョウサイ</t>
    </rPh>
    <rPh sb="3" eb="6">
      <t>ショウカンキン</t>
    </rPh>
    <phoneticPr fontId="1"/>
  </si>
  <si>
    <t>収益的収入及び支出</t>
    <rPh sb="0" eb="2">
      <t>シュウエキ</t>
    </rPh>
    <rPh sb="2" eb="3">
      <t>テキ</t>
    </rPh>
    <rPh sb="3" eb="5">
      <t>シュウニュウ</t>
    </rPh>
    <rPh sb="5" eb="6">
      <t>オヨ</t>
    </rPh>
    <rPh sb="7" eb="9">
      <t>シシュツ</t>
    </rPh>
    <phoneticPr fontId="1"/>
  </si>
  <si>
    <t>資本的収入及び支出</t>
    <rPh sb="0" eb="3">
      <t>シホンテキ</t>
    </rPh>
    <rPh sb="3" eb="5">
      <t>シュウニュウ</t>
    </rPh>
    <rPh sb="5" eb="6">
      <t>オヨ</t>
    </rPh>
    <rPh sb="7" eb="9">
      <t>シシュツ</t>
    </rPh>
    <phoneticPr fontId="1"/>
  </si>
  <si>
    <t>４</t>
    <phoneticPr fontId="1"/>
  </si>
  <si>
    <t>（単位：千円）</t>
    <rPh sb="1" eb="3">
      <t>タンイ</t>
    </rPh>
    <rPh sb="4" eb="6">
      <t>センエン</t>
    </rPh>
    <phoneticPr fontId="1"/>
  </si>
  <si>
    <t>収益的収入及び支出</t>
    <rPh sb="0" eb="3">
      <t>シュウエキテキ</t>
    </rPh>
    <rPh sb="3" eb="5">
      <t>シュウニュウ</t>
    </rPh>
    <rPh sb="5" eb="6">
      <t>オヨ</t>
    </rPh>
    <rPh sb="7" eb="9">
      <t>シシュツ</t>
    </rPh>
    <phoneticPr fontId="1"/>
  </si>
  <si>
    <t>比　　　　較</t>
    <rPh sb="0" eb="1">
      <t>ヒ</t>
    </rPh>
    <rPh sb="5" eb="6">
      <t>カク</t>
    </rPh>
    <phoneticPr fontId="1"/>
  </si>
  <si>
    <t>３</t>
    <phoneticPr fontId="1"/>
  </si>
  <si>
    <t>２</t>
    <phoneticPr fontId="1"/>
  </si>
  <si>
    <t>収　　入</t>
    <rPh sb="0" eb="1">
      <t>オサム</t>
    </rPh>
    <rPh sb="3" eb="4">
      <t>イ</t>
    </rPh>
    <phoneticPr fontId="1"/>
  </si>
  <si>
    <t>支　　出</t>
    <rPh sb="0" eb="1">
      <t>シ</t>
    </rPh>
    <rPh sb="3" eb="4">
      <t>デ</t>
    </rPh>
    <phoneticPr fontId="1"/>
  </si>
  <si>
    <t>１ 営業収益</t>
    <rPh sb="2" eb="4">
      <t>エイギョウ</t>
    </rPh>
    <rPh sb="4" eb="6">
      <t>シュウエキ</t>
    </rPh>
    <phoneticPr fontId="1"/>
  </si>
  <si>
    <t>２ 営業外収益</t>
    <rPh sb="2" eb="5">
      <t>エイギョウガイ</t>
    </rPh>
    <rPh sb="5" eb="7">
      <t>シュウエキ</t>
    </rPh>
    <phoneticPr fontId="1"/>
  </si>
  <si>
    <t>３ 特別利益</t>
    <rPh sb="2" eb="4">
      <t>トクベツ</t>
    </rPh>
    <rPh sb="4" eb="6">
      <t>リエキ</t>
    </rPh>
    <phoneticPr fontId="1"/>
  </si>
  <si>
    <t>１ 営業費用</t>
    <rPh sb="2" eb="4">
      <t>エイギョウ</t>
    </rPh>
    <rPh sb="4" eb="6">
      <t>ヒヨウ</t>
    </rPh>
    <phoneticPr fontId="1"/>
  </si>
  <si>
    <t>２ 営業外費用</t>
    <rPh sb="2" eb="5">
      <t>エイギョウガイ</t>
    </rPh>
    <rPh sb="5" eb="7">
      <t>ヒヨウ</t>
    </rPh>
    <phoneticPr fontId="1"/>
  </si>
  <si>
    <t>３ 特別損失</t>
    <rPh sb="2" eb="4">
      <t>トクベツ</t>
    </rPh>
    <rPh sb="4" eb="6">
      <t>ソンシツ</t>
    </rPh>
    <phoneticPr fontId="1"/>
  </si>
  <si>
    <t>４ 予備費</t>
    <rPh sb="2" eb="5">
      <t>ヨビヒ</t>
    </rPh>
    <phoneticPr fontId="1"/>
  </si>
  <si>
    <t>１ 建設改良費</t>
    <rPh sb="2" eb="4">
      <t>ケンセツ</t>
    </rPh>
    <rPh sb="4" eb="6">
      <t>カイリョウ</t>
    </rPh>
    <rPh sb="6" eb="7">
      <t>ヒ</t>
    </rPh>
    <phoneticPr fontId="1"/>
  </si>
  <si>
    <t>２ 企業債償還金</t>
    <rPh sb="2" eb="4">
      <t>キギョウ</t>
    </rPh>
    <rPh sb="4" eb="5">
      <t>サイ</t>
    </rPh>
    <rPh sb="5" eb="8">
      <t>ショウカンキン</t>
    </rPh>
    <phoneticPr fontId="1"/>
  </si>
  <si>
    <t>構築物、機械及び装置など</t>
    <rPh sb="0" eb="3">
      <t>コウチクブツ</t>
    </rPh>
    <rPh sb="4" eb="6">
      <t>キカイ</t>
    </rPh>
    <rPh sb="6" eb="7">
      <t>オヨ</t>
    </rPh>
    <rPh sb="8" eb="10">
      <t>ソウチ</t>
    </rPh>
    <phoneticPr fontId="1"/>
  </si>
  <si>
    <t>長期借入金元金償還</t>
    <rPh sb="0" eb="2">
      <t>チョウキ</t>
    </rPh>
    <rPh sb="2" eb="4">
      <t>カリイレ</t>
    </rPh>
    <rPh sb="4" eb="5">
      <t>キン</t>
    </rPh>
    <rPh sb="5" eb="7">
      <t>ガンキン</t>
    </rPh>
    <rPh sb="7" eb="9">
      <t>ショウカン</t>
    </rPh>
    <phoneticPr fontId="1"/>
  </si>
  <si>
    <t>資本的収入が資本的支出に対して不足する額は、減価償却費などの現金支出を伴わない費用などで補てん</t>
    <rPh sb="0" eb="3">
      <t>シホンテキ</t>
    </rPh>
    <rPh sb="3" eb="5">
      <t>シュウニュウ</t>
    </rPh>
    <rPh sb="6" eb="9">
      <t>シホンテキ</t>
    </rPh>
    <rPh sb="9" eb="11">
      <t>シシュツ</t>
    </rPh>
    <rPh sb="12" eb="13">
      <t>タイ</t>
    </rPh>
    <rPh sb="15" eb="17">
      <t>フソク</t>
    </rPh>
    <rPh sb="19" eb="20">
      <t>ガク</t>
    </rPh>
    <rPh sb="22" eb="24">
      <t>ゲンカ</t>
    </rPh>
    <rPh sb="24" eb="26">
      <t>ショウキャク</t>
    </rPh>
    <rPh sb="26" eb="27">
      <t>ヒ</t>
    </rPh>
    <rPh sb="30" eb="32">
      <t>ゲンキン</t>
    </rPh>
    <rPh sb="32" eb="34">
      <t>シシュツ</t>
    </rPh>
    <rPh sb="35" eb="36">
      <t>トモナ</t>
    </rPh>
    <rPh sb="39" eb="41">
      <t>ヒヨウ</t>
    </rPh>
    <phoneticPr fontId="1"/>
  </si>
  <si>
    <t>長期前受金戻入</t>
    <rPh sb="0" eb="2">
      <t>チョウキ</t>
    </rPh>
    <rPh sb="2" eb="4">
      <t>マエウケ</t>
    </rPh>
    <rPh sb="4" eb="5">
      <t>キン</t>
    </rPh>
    <rPh sb="5" eb="7">
      <t>レイニュウ</t>
    </rPh>
    <phoneticPr fontId="1"/>
  </si>
  <si>
    <t>下水道事業会計要求額</t>
    <rPh sb="0" eb="1">
      <t>シタ</t>
    </rPh>
    <rPh sb="1" eb="3">
      <t>スイドウ</t>
    </rPh>
    <rPh sb="3" eb="5">
      <t>ジギョウ</t>
    </rPh>
    <rPh sb="5" eb="7">
      <t>カイケイ</t>
    </rPh>
    <rPh sb="7" eb="9">
      <t>ヨウキュウ</t>
    </rPh>
    <rPh sb="9" eb="10">
      <t>ガク</t>
    </rPh>
    <phoneticPr fontId="1"/>
  </si>
  <si>
    <t>雨水処理負担金</t>
    <rPh sb="0" eb="2">
      <t>ウスイ</t>
    </rPh>
    <rPh sb="2" eb="4">
      <t>ショリ</t>
    </rPh>
    <rPh sb="4" eb="7">
      <t>フタンキン</t>
    </rPh>
    <phoneticPr fontId="1"/>
  </si>
  <si>
    <t>一般会計負担金（雨水）</t>
    <rPh sb="0" eb="2">
      <t>イッパン</t>
    </rPh>
    <rPh sb="2" eb="4">
      <t>カイケイ</t>
    </rPh>
    <rPh sb="4" eb="6">
      <t>フタン</t>
    </rPh>
    <rPh sb="6" eb="7">
      <t>キン</t>
    </rPh>
    <rPh sb="8" eb="10">
      <t>ウスイ</t>
    </rPh>
    <phoneticPr fontId="1"/>
  </si>
  <si>
    <t>他会計負担金</t>
    <rPh sb="0" eb="1">
      <t>ホカ</t>
    </rPh>
    <rPh sb="1" eb="3">
      <t>カイケイ</t>
    </rPh>
    <rPh sb="3" eb="6">
      <t>フタンキン</t>
    </rPh>
    <phoneticPr fontId="1"/>
  </si>
  <si>
    <t>他会計補助金</t>
    <rPh sb="0" eb="1">
      <t>ホカ</t>
    </rPh>
    <rPh sb="1" eb="3">
      <t>カイケイ</t>
    </rPh>
    <rPh sb="3" eb="6">
      <t>ホジョキン</t>
    </rPh>
    <phoneticPr fontId="1"/>
  </si>
  <si>
    <t>一般会計負担金（基準内）</t>
    <rPh sb="0" eb="2">
      <t>イッパン</t>
    </rPh>
    <rPh sb="2" eb="4">
      <t>カイケイ</t>
    </rPh>
    <rPh sb="4" eb="7">
      <t>フタンキン</t>
    </rPh>
    <rPh sb="8" eb="11">
      <t>キジュンナイ</t>
    </rPh>
    <phoneticPr fontId="1"/>
  </si>
  <si>
    <t>一般会計補助金（基準外）</t>
    <rPh sb="0" eb="2">
      <t>イッパン</t>
    </rPh>
    <rPh sb="2" eb="4">
      <t>カイケイ</t>
    </rPh>
    <rPh sb="4" eb="7">
      <t>ホジョキン</t>
    </rPh>
    <rPh sb="8" eb="10">
      <t>キジュン</t>
    </rPh>
    <rPh sb="10" eb="11">
      <t>ガイ</t>
    </rPh>
    <phoneticPr fontId="1"/>
  </si>
  <si>
    <t>1</t>
    <phoneticPr fontId="1"/>
  </si>
  <si>
    <t>汚水管渠費</t>
    <rPh sb="0" eb="2">
      <t>オスイ</t>
    </rPh>
    <rPh sb="2" eb="3">
      <t>カン</t>
    </rPh>
    <rPh sb="3" eb="4">
      <t>キョ</t>
    </rPh>
    <rPh sb="4" eb="5">
      <t>ヒ</t>
    </rPh>
    <phoneticPr fontId="1"/>
  </si>
  <si>
    <t>雨水管渠費</t>
    <rPh sb="0" eb="2">
      <t>ウスイ</t>
    </rPh>
    <rPh sb="2" eb="3">
      <t>カン</t>
    </rPh>
    <rPh sb="3" eb="4">
      <t>キョ</t>
    </rPh>
    <rPh sb="4" eb="5">
      <t>ヒ</t>
    </rPh>
    <phoneticPr fontId="1"/>
  </si>
  <si>
    <t>汚水ポンプ場費</t>
    <rPh sb="0" eb="2">
      <t>オスイ</t>
    </rPh>
    <rPh sb="5" eb="6">
      <t>ジョウ</t>
    </rPh>
    <rPh sb="6" eb="7">
      <t>ヒ</t>
    </rPh>
    <phoneticPr fontId="1"/>
  </si>
  <si>
    <t>雨水ポンプ場費</t>
    <rPh sb="0" eb="2">
      <t>ウスイ</t>
    </rPh>
    <rPh sb="5" eb="6">
      <t>ジョウ</t>
    </rPh>
    <rPh sb="6" eb="7">
      <t>ヒ</t>
    </rPh>
    <phoneticPr fontId="1"/>
  </si>
  <si>
    <t>調整池費</t>
    <rPh sb="0" eb="2">
      <t>チョウセイ</t>
    </rPh>
    <rPh sb="2" eb="3">
      <t>イケ</t>
    </rPh>
    <rPh sb="3" eb="4">
      <t>ヒ</t>
    </rPh>
    <phoneticPr fontId="1"/>
  </si>
  <si>
    <t>流域下水道
維持管理費</t>
    <rPh sb="0" eb="2">
      <t>リュウイキ</t>
    </rPh>
    <rPh sb="2" eb="5">
      <t>ゲスイドウ</t>
    </rPh>
    <rPh sb="6" eb="8">
      <t>イジ</t>
    </rPh>
    <rPh sb="8" eb="11">
      <t>カンリヒ</t>
    </rPh>
    <phoneticPr fontId="1"/>
  </si>
  <si>
    <t>普及促進費</t>
    <rPh sb="0" eb="2">
      <t>フキュウ</t>
    </rPh>
    <rPh sb="2" eb="4">
      <t>ソクシン</t>
    </rPh>
    <rPh sb="4" eb="5">
      <t>ヒ</t>
    </rPh>
    <phoneticPr fontId="1"/>
  </si>
  <si>
    <t>業務費</t>
    <rPh sb="0" eb="2">
      <t>ギョウム</t>
    </rPh>
    <rPh sb="2" eb="3">
      <t>ヒ</t>
    </rPh>
    <phoneticPr fontId="1"/>
  </si>
  <si>
    <t>総係費</t>
    <rPh sb="0" eb="1">
      <t>ソウ</t>
    </rPh>
    <rPh sb="1" eb="2">
      <t>カカリ</t>
    </rPh>
    <rPh sb="2" eb="3">
      <t>ヒ</t>
    </rPh>
    <phoneticPr fontId="1"/>
  </si>
  <si>
    <t>10</t>
    <phoneticPr fontId="1"/>
  </si>
  <si>
    <t>５</t>
    <phoneticPr fontId="1"/>
  </si>
  <si>
    <t>６</t>
    <phoneticPr fontId="1"/>
  </si>
  <si>
    <t>７</t>
    <phoneticPr fontId="1"/>
  </si>
  <si>
    <t>８</t>
    <phoneticPr fontId="1"/>
  </si>
  <si>
    <t>９</t>
    <phoneticPr fontId="1"/>
  </si>
  <si>
    <t>支払利息及び
企業債取扱諸費</t>
    <rPh sb="0" eb="2">
      <t>シハライ</t>
    </rPh>
    <rPh sb="2" eb="4">
      <t>リソク</t>
    </rPh>
    <rPh sb="4" eb="5">
      <t>オヨ</t>
    </rPh>
    <rPh sb="7" eb="9">
      <t>キギョウ</t>
    </rPh>
    <rPh sb="9" eb="10">
      <t>サイ</t>
    </rPh>
    <rPh sb="10" eb="12">
      <t>トリアツカイ</t>
    </rPh>
    <rPh sb="12" eb="13">
      <t>モロ</t>
    </rPh>
    <rPh sb="13" eb="14">
      <t>ヒ</t>
    </rPh>
    <phoneticPr fontId="1"/>
  </si>
  <si>
    <t>職員給与費、事務用品など</t>
    <rPh sb="0" eb="2">
      <t>ショクイン</t>
    </rPh>
    <rPh sb="2" eb="4">
      <t>キュウヨ</t>
    </rPh>
    <rPh sb="4" eb="5">
      <t>ヒ</t>
    </rPh>
    <rPh sb="6" eb="8">
      <t>ジム</t>
    </rPh>
    <rPh sb="8" eb="10">
      <t>ヨウヒン</t>
    </rPh>
    <phoneticPr fontId="1"/>
  </si>
  <si>
    <t>消費税及び地方消費税</t>
    <rPh sb="0" eb="2">
      <t>ショウヒ</t>
    </rPh>
    <rPh sb="2" eb="3">
      <t>ゼイ</t>
    </rPh>
    <rPh sb="3" eb="4">
      <t>オヨ</t>
    </rPh>
    <rPh sb="5" eb="7">
      <t>チホウ</t>
    </rPh>
    <rPh sb="7" eb="10">
      <t>ショウヒゼイ</t>
    </rPh>
    <phoneticPr fontId="1"/>
  </si>
  <si>
    <t>予備費</t>
    <rPh sb="0" eb="3">
      <t>ヨビヒ</t>
    </rPh>
    <phoneticPr fontId="1"/>
  </si>
  <si>
    <t>企業債</t>
    <rPh sb="0" eb="2">
      <t>キギョウ</t>
    </rPh>
    <rPh sb="2" eb="3">
      <t>サイ</t>
    </rPh>
    <phoneticPr fontId="1"/>
  </si>
  <si>
    <t>公共下水道事業債など</t>
    <rPh sb="0" eb="2">
      <t>コウキョウ</t>
    </rPh>
    <rPh sb="2" eb="5">
      <t>ゲスイドウ</t>
    </rPh>
    <rPh sb="5" eb="7">
      <t>ジギョウ</t>
    </rPh>
    <rPh sb="7" eb="8">
      <t>サイ</t>
    </rPh>
    <phoneticPr fontId="1"/>
  </si>
  <si>
    <t>他会計負担金</t>
    <rPh sb="0" eb="1">
      <t>ホカ</t>
    </rPh>
    <rPh sb="1" eb="3">
      <t>カイケイ</t>
    </rPh>
    <rPh sb="3" eb="6">
      <t>フタンキン</t>
    </rPh>
    <phoneticPr fontId="1"/>
  </si>
  <si>
    <t>一般会計負担金（基準内）</t>
    <rPh sb="0" eb="2">
      <t>イッパン</t>
    </rPh>
    <rPh sb="2" eb="4">
      <t>カイケイ</t>
    </rPh>
    <rPh sb="4" eb="6">
      <t>フタン</t>
    </rPh>
    <rPh sb="6" eb="7">
      <t>キン</t>
    </rPh>
    <rPh sb="8" eb="11">
      <t>キジュンナイ</t>
    </rPh>
    <phoneticPr fontId="1"/>
  </si>
  <si>
    <t>他会計補助金</t>
    <rPh sb="0" eb="1">
      <t>ホカ</t>
    </rPh>
    <rPh sb="1" eb="3">
      <t>カイケイ</t>
    </rPh>
    <rPh sb="3" eb="6">
      <t>ホジョキン</t>
    </rPh>
    <phoneticPr fontId="1"/>
  </si>
  <si>
    <t>一般会計補助金（基準外）</t>
    <rPh sb="0" eb="2">
      <t>イッパン</t>
    </rPh>
    <rPh sb="2" eb="4">
      <t>カイケイ</t>
    </rPh>
    <rPh sb="4" eb="6">
      <t>ホジョ</t>
    </rPh>
    <rPh sb="6" eb="7">
      <t>キン</t>
    </rPh>
    <rPh sb="8" eb="10">
      <t>キジュン</t>
    </rPh>
    <rPh sb="10" eb="11">
      <t>ガイ</t>
    </rPh>
    <phoneticPr fontId="1"/>
  </si>
  <si>
    <t>国庫補助金</t>
    <rPh sb="0" eb="2">
      <t>コッコ</t>
    </rPh>
    <rPh sb="2" eb="5">
      <t>ホジョキン</t>
    </rPh>
    <phoneticPr fontId="1"/>
  </si>
  <si>
    <t>２</t>
    <phoneticPr fontId="1"/>
  </si>
  <si>
    <t>３</t>
    <phoneticPr fontId="1"/>
  </si>
  <si>
    <t>４</t>
    <phoneticPr fontId="1"/>
  </si>
  <si>
    <t>１</t>
    <phoneticPr fontId="1"/>
  </si>
  <si>
    <t>社会資本整備総合交付金</t>
    <rPh sb="0" eb="2">
      <t>シャカイ</t>
    </rPh>
    <rPh sb="2" eb="4">
      <t>シホン</t>
    </rPh>
    <rPh sb="4" eb="6">
      <t>セイビ</t>
    </rPh>
    <rPh sb="6" eb="8">
      <t>ソウゴウ</t>
    </rPh>
    <rPh sb="8" eb="11">
      <t>コウフキン</t>
    </rPh>
    <phoneticPr fontId="1"/>
  </si>
  <si>
    <t>５</t>
    <phoneticPr fontId="1"/>
  </si>
  <si>
    <t>負担金等</t>
    <rPh sb="0" eb="3">
      <t>フタンキン</t>
    </rPh>
    <rPh sb="3" eb="4">
      <t>トウ</t>
    </rPh>
    <phoneticPr fontId="1"/>
  </si>
  <si>
    <t>受益者負担金</t>
    <rPh sb="0" eb="3">
      <t>ジュエキシャ</t>
    </rPh>
    <rPh sb="3" eb="6">
      <t>フタンキン</t>
    </rPh>
    <phoneticPr fontId="1"/>
  </si>
  <si>
    <t>下水道事業受益者負担金</t>
    <rPh sb="0" eb="3">
      <t>ゲスイドウ</t>
    </rPh>
    <rPh sb="3" eb="5">
      <t>ジギョウ</t>
    </rPh>
    <rPh sb="5" eb="8">
      <t>ジュエキシャ</t>
    </rPh>
    <rPh sb="8" eb="11">
      <t>フタンキン</t>
    </rPh>
    <phoneticPr fontId="1"/>
  </si>
  <si>
    <t>６</t>
    <phoneticPr fontId="1"/>
  </si>
  <si>
    <t>貸付金償還金</t>
    <rPh sb="0" eb="2">
      <t>カシツケ</t>
    </rPh>
    <rPh sb="2" eb="3">
      <t>キン</t>
    </rPh>
    <rPh sb="3" eb="6">
      <t>ショウカンキン</t>
    </rPh>
    <phoneticPr fontId="1"/>
  </si>
  <si>
    <t>水洗便所改造資金回収金</t>
    <rPh sb="0" eb="2">
      <t>スイセン</t>
    </rPh>
    <rPh sb="2" eb="4">
      <t>ベンジョ</t>
    </rPh>
    <rPh sb="4" eb="6">
      <t>カイゾウ</t>
    </rPh>
    <rPh sb="6" eb="8">
      <t>シキン</t>
    </rPh>
    <rPh sb="8" eb="10">
      <t>カイシュウ</t>
    </rPh>
    <rPh sb="10" eb="11">
      <t>キン</t>
    </rPh>
    <phoneticPr fontId="1"/>
  </si>
  <si>
    <t>汚水管渠
建設改良費</t>
    <rPh sb="0" eb="2">
      <t>オスイ</t>
    </rPh>
    <rPh sb="2" eb="3">
      <t>カン</t>
    </rPh>
    <rPh sb="3" eb="4">
      <t>キョ</t>
    </rPh>
    <rPh sb="5" eb="7">
      <t>ケンセツ</t>
    </rPh>
    <rPh sb="7" eb="9">
      <t>カイリョウ</t>
    </rPh>
    <rPh sb="9" eb="10">
      <t>ヒ</t>
    </rPh>
    <phoneticPr fontId="1"/>
  </si>
  <si>
    <t>２</t>
    <phoneticPr fontId="1"/>
  </si>
  <si>
    <t>汚水ポンプ場
建設改良費</t>
    <rPh sb="0" eb="2">
      <t>オスイ</t>
    </rPh>
    <rPh sb="5" eb="6">
      <t>ジョウ</t>
    </rPh>
    <rPh sb="7" eb="9">
      <t>ケンセツ</t>
    </rPh>
    <rPh sb="9" eb="11">
      <t>カイリョウ</t>
    </rPh>
    <rPh sb="11" eb="12">
      <t>ヒ</t>
    </rPh>
    <phoneticPr fontId="1"/>
  </si>
  <si>
    <t>３</t>
    <phoneticPr fontId="1"/>
  </si>
  <si>
    <t>雨水ポンプ場
建設改良費</t>
    <rPh sb="0" eb="2">
      <t>ウスイ</t>
    </rPh>
    <rPh sb="5" eb="6">
      <t>ジョウ</t>
    </rPh>
    <rPh sb="7" eb="9">
      <t>ケンセツ</t>
    </rPh>
    <rPh sb="9" eb="11">
      <t>カイリョウ</t>
    </rPh>
    <rPh sb="11" eb="12">
      <t>ヒ</t>
    </rPh>
    <phoneticPr fontId="1"/>
  </si>
  <si>
    <t>調整池
建設改良費</t>
    <rPh sb="0" eb="3">
      <t>チョウセイイケ</t>
    </rPh>
    <rPh sb="4" eb="6">
      <t>ケンセツ</t>
    </rPh>
    <rPh sb="6" eb="8">
      <t>カイリョウ</t>
    </rPh>
    <rPh sb="8" eb="9">
      <t>ヒ</t>
    </rPh>
    <phoneticPr fontId="1"/>
  </si>
  <si>
    <t>流域下水道
建設費</t>
    <rPh sb="0" eb="2">
      <t>リュウイキ</t>
    </rPh>
    <rPh sb="2" eb="5">
      <t>ゲスイドウ</t>
    </rPh>
    <rPh sb="6" eb="8">
      <t>ケンセツ</t>
    </rPh>
    <rPh sb="8" eb="9">
      <t>ヒ</t>
    </rPh>
    <phoneticPr fontId="1"/>
  </si>
  <si>
    <t>事務費</t>
    <rPh sb="0" eb="3">
      <t>ジムヒ</t>
    </rPh>
    <phoneticPr fontId="1"/>
  </si>
  <si>
    <t>貸付金</t>
    <rPh sb="0" eb="2">
      <t>カシツケ</t>
    </rPh>
    <rPh sb="2" eb="3">
      <t>キン</t>
    </rPh>
    <phoneticPr fontId="1"/>
  </si>
  <si>
    <t>水洗便所改造資金貸付金</t>
    <rPh sb="0" eb="2">
      <t>スイセン</t>
    </rPh>
    <rPh sb="2" eb="4">
      <t>ベンジョ</t>
    </rPh>
    <rPh sb="4" eb="6">
      <t>カイゾウ</t>
    </rPh>
    <rPh sb="6" eb="8">
      <t>シキン</t>
    </rPh>
    <rPh sb="8" eb="10">
      <t>カシツケ</t>
    </rPh>
    <rPh sb="10" eb="11">
      <t>キン</t>
    </rPh>
    <phoneticPr fontId="1"/>
  </si>
  <si>
    <t>下水道管布設工事など</t>
    <rPh sb="0" eb="3">
      <t>ゲスイドウ</t>
    </rPh>
    <rPh sb="3" eb="4">
      <t>カン</t>
    </rPh>
    <rPh sb="4" eb="6">
      <t>フセツ</t>
    </rPh>
    <rPh sb="6" eb="8">
      <t>コウジ</t>
    </rPh>
    <phoneticPr fontId="1"/>
  </si>
  <si>
    <t>職員給与費、旅費など</t>
    <rPh sb="0" eb="2">
      <t>ショクイン</t>
    </rPh>
    <rPh sb="2" eb="4">
      <t>キュウヨ</t>
    </rPh>
    <rPh sb="4" eb="5">
      <t>ヒ</t>
    </rPh>
    <rPh sb="6" eb="8">
      <t>リョヒ</t>
    </rPh>
    <phoneticPr fontId="1"/>
  </si>
  <si>
    <t>４</t>
    <phoneticPr fontId="1"/>
  </si>
  <si>
    <t>その他営業収益</t>
    <rPh sb="0" eb="3">
      <t>ソノタ</t>
    </rPh>
    <rPh sb="3" eb="5">
      <t>エイギョウ</t>
    </rPh>
    <rPh sb="5" eb="7">
      <t>シュウエキ</t>
    </rPh>
    <phoneticPr fontId="1"/>
  </si>
  <si>
    <t>下水道使用料</t>
    <rPh sb="0" eb="1">
      <t>シタ</t>
    </rPh>
    <rPh sb="1" eb="3">
      <t>スイドウ</t>
    </rPh>
    <rPh sb="3" eb="5">
      <t>シヨウ</t>
    </rPh>
    <phoneticPr fontId="1"/>
  </si>
  <si>
    <t>汚水管渠の修繕費など</t>
    <rPh sb="0" eb="2">
      <t>オスイ</t>
    </rPh>
    <rPh sb="2" eb="3">
      <t>カン</t>
    </rPh>
    <rPh sb="3" eb="4">
      <t>キョ</t>
    </rPh>
    <rPh sb="5" eb="7">
      <t>シュウゼン</t>
    </rPh>
    <rPh sb="7" eb="8">
      <t>ヒ</t>
    </rPh>
    <phoneticPr fontId="1"/>
  </si>
  <si>
    <t>雨水管渠の修繕費など</t>
    <rPh sb="0" eb="2">
      <t>ウスイ</t>
    </rPh>
    <rPh sb="2" eb="3">
      <t>カン</t>
    </rPh>
    <rPh sb="3" eb="4">
      <t>キョ</t>
    </rPh>
    <rPh sb="5" eb="7">
      <t>シュウゼン</t>
    </rPh>
    <rPh sb="7" eb="8">
      <t>ヒ</t>
    </rPh>
    <phoneticPr fontId="1"/>
  </si>
  <si>
    <t>２ 他会計負担金</t>
    <rPh sb="2" eb="3">
      <t>ホカ</t>
    </rPh>
    <rPh sb="3" eb="5">
      <t>カイケイ</t>
    </rPh>
    <rPh sb="5" eb="8">
      <t>フタンキン</t>
    </rPh>
    <phoneticPr fontId="1"/>
  </si>
  <si>
    <t>３ 他会計補助金</t>
    <rPh sb="2" eb="3">
      <t>ホカ</t>
    </rPh>
    <rPh sb="3" eb="5">
      <t>カイケイ</t>
    </rPh>
    <rPh sb="5" eb="8">
      <t>ホジョキン</t>
    </rPh>
    <phoneticPr fontId="1"/>
  </si>
  <si>
    <t>４ 国庫補助金</t>
    <rPh sb="2" eb="3">
      <t>コク</t>
    </rPh>
    <rPh sb="3" eb="4">
      <t>コ</t>
    </rPh>
    <rPh sb="4" eb="7">
      <t>ホジョキン</t>
    </rPh>
    <phoneticPr fontId="1"/>
  </si>
  <si>
    <t>５ 負担金等</t>
    <rPh sb="2" eb="5">
      <t>フタンキン</t>
    </rPh>
    <rPh sb="5" eb="6">
      <t>トウ</t>
    </rPh>
    <phoneticPr fontId="1"/>
  </si>
  <si>
    <t>６ 貸付金償還金</t>
    <rPh sb="2" eb="4">
      <t>カシツケ</t>
    </rPh>
    <rPh sb="4" eb="5">
      <t>キン</t>
    </rPh>
    <rPh sb="5" eb="8">
      <t>ショウカンキン</t>
    </rPh>
    <phoneticPr fontId="1"/>
  </si>
  <si>
    <t>１ 企業債</t>
    <rPh sb="2" eb="4">
      <t>キギョウ</t>
    </rPh>
    <rPh sb="4" eb="5">
      <t>サイ</t>
    </rPh>
    <phoneticPr fontId="1"/>
  </si>
  <si>
    <t>３ 貸付金</t>
    <rPh sb="2" eb="4">
      <t>カシツケ</t>
    </rPh>
    <rPh sb="4" eb="5">
      <t>キン</t>
    </rPh>
    <phoneticPr fontId="1"/>
  </si>
  <si>
    <t>下水道事業会計（款・項別）要求額</t>
    <rPh sb="0" eb="1">
      <t>シタ</t>
    </rPh>
    <rPh sb="1" eb="3">
      <t>スイドウ</t>
    </rPh>
    <rPh sb="3" eb="5">
      <t>ジギョウ</t>
    </rPh>
    <rPh sb="5" eb="7">
      <t>カイケイ</t>
    </rPh>
    <rPh sb="8" eb="9">
      <t>カン</t>
    </rPh>
    <rPh sb="10" eb="11">
      <t>コウ</t>
    </rPh>
    <rPh sb="11" eb="12">
      <t>ベツ</t>
    </rPh>
    <rPh sb="13" eb="16">
      <t>ヨウキュウガク</t>
    </rPh>
    <phoneticPr fontId="1"/>
  </si>
  <si>
    <t>公共下水道台帳写交付手数料など</t>
    <rPh sb="0" eb="2">
      <t>コウキョウ</t>
    </rPh>
    <rPh sb="2" eb="5">
      <t>ゲスイドウ</t>
    </rPh>
    <rPh sb="5" eb="7">
      <t>ダイチョウ</t>
    </rPh>
    <rPh sb="7" eb="8">
      <t>ウツ</t>
    </rPh>
    <rPh sb="8" eb="10">
      <t>コウフ</t>
    </rPh>
    <rPh sb="10" eb="13">
      <t>テスウリョウ</t>
    </rPh>
    <phoneticPr fontId="1"/>
  </si>
  <si>
    <t>下水道使用料徴収委託料</t>
    <rPh sb="0" eb="3">
      <t>ゲスイドウ</t>
    </rPh>
    <rPh sb="3" eb="6">
      <t>シヨウリョウ</t>
    </rPh>
    <rPh sb="6" eb="8">
      <t>チョウシュウ</t>
    </rPh>
    <rPh sb="8" eb="11">
      <t>イタクリョウ</t>
    </rPh>
    <phoneticPr fontId="1"/>
  </si>
  <si>
    <t>11</t>
  </si>
  <si>
    <t>４</t>
  </si>
  <si>
    <t>５</t>
  </si>
  <si>
    <t>６</t>
  </si>
  <si>
    <t>古利根川流域下水道維持管理負担金</t>
    <rPh sb="0" eb="1">
      <t>フル</t>
    </rPh>
    <rPh sb="1" eb="4">
      <t>トネガワ</t>
    </rPh>
    <rPh sb="4" eb="6">
      <t>リュウイキ</t>
    </rPh>
    <rPh sb="6" eb="9">
      <t>ゲスイドウ</t>
    </rPh>
    <rPh sb="9" eb="11">
      <t>イジ</t>
    </rPh>
    <rPh sb="11" eb="13">
      <t>カンリ</t>
    </rPh>
    <rPh sb="13" eb="16">
      <t>フタンキン</t>
    </rPh>
    <phoneticPr fontId="1"/>
  </si>
  <si>
    <t>調整池の維持管理費など</t>
    <rPh sb="0" eb="2">
      <t>チョウセイ</t>
    </rPh>
    <rPh sb="2" eb="3">
      <t>イケ</t>
    </rPh>
    <rPh sb="4" eb="6">
      <t>イジ</t>
    </rPh>
    <rPh sb="6" eb="8">
      <t>カンリ</t>
    </rPh>
    <rPh sb="8" eb="9">
      <t>ヒ</t>
    </rPh>
    <phoneticPr fontId="1"/>
  </si>
  <si>
    <t>汚水ポンプ場６箇所の維持管理費など</t>
    <rPh sb="0" eb="2">
      <t>オスイ</t>
    </rPh>
    <rPh sb="5" eb="6">
      <t>バ</t>
    </rPh>
    <rPh sb="7" eb="9">
      <t>カショ</t>
    </rPh>
    <rPh sb="10" eb="12">
      <t>イジ</t>
    </rPh>
    <rPh sb="12" eb="15">
      <t>カンリヒ</t>
    </rPh>
    <phoneticPr fontId="1"/>
  </si>
  <si>
    <t>雨水ポンプ場５箇所の維持管理費など</t>
    <rPh sb="0" eb="2">
      <t>ウスイ</t>
    </rPh>
    <rPh sb="5" eb="6">
      <t>ジョウ</t>
    </rPh>
    <rPh sb="7" eb="9">
      <t>カショ</t>
    </rPh>
    <rPh sb="10" eb="12">
      <t>イジ</t>
    </rPh>
    <rPh sb="12" eb="15">
      <t>カンリヒ</t>
    </rPh>
    <phoneticPr fontId="1"/>
  </si>
  <si>
    <t>古利根川流域下水道建設負担金</t>
    <rPh sb="0" eb="1">
      <t>フル</t>
    </rPh>
    <rPh sb="1" eb="4">
      <t>トネガワ</t>
    </rPh>
    <rPh sb="4" eb="6">
      <t>リュウイキ</t>
    </rPh>
    <rPh sb="6" eb="9">
      <t>ゲスイドウ</t>
    </rPh>
    <rPh sb="9" eb="11">
      <t>ケンセツ</t>
    </rPh>
    <rPh sb="11" eb="14">
      <t>フタンキン</t>
    </rPh>
    <phoneticPr fontId="1"/>
  </si>
  <si>
    <t>下水道使用料等過年度更正</t>
    <rPh sb="0" eb="3">
      <t>ゲスイドウ</t>
    </rPh>
    <rPh sb="3" eb="6">
      <t>シヨウリョウ</t>
    </rPh>
    <rPh sb="6" eb="7">
      <t>トウ</t>
    </rPh>
    <rPh sb="7" eb="10">
      <t>カネンド</t>
    </rPh>
    <rPh sb="10" eb="12">
      <t>コウセイ</t>
    </rPh>
    <phoneticPr fontId="1"/>
  </si>
  <si>
    <t>私道内共同排水設備設置補助金など</t>
    <rPh sb="0" eb="2">
      <t>シドウ</t>
    </rPh>
    <rPh sb="2" eb="3">
      <t>ナイ</t>
    </rPh>
    <rPh sb="3" eb="5">
      <t>キョウドウ</t>
    </rPh>
    <rPh sb="5" eb="7">
      <t>ハイスイ</t>
    </rPh>
    <rPh sb="7" eb="9">
      <t>セツビ</t>
    </rPh>
    <rPh sb="9" eb="11">
      <t>セッチ</t>
    </rPh>
    <rPh sb="11" eb="14">
      <t>ホジョキン</t>
    </rPh>
    <phoneticPr fontId="1"/>
  </si>
  <si>
    <t>使用料</t>
    <rPh sb="0" eb="3">
      <t>シヨウリョウ</t>
    </rPh>
    <phoneticPr fontId="1"/>
  </si>
  <si>
    <t>公共下水道事業収益</t>
    <rPh sb="0" eb="2">
      <t>コウキョウ</t>
    </rPh>
    <rPh sb="2" eb="5">
      <t>ゲスイドウ</t>
    </rPh>
    <rPh sb="5" eb="7">
      <t>ジギョウ</t>
    </rPh>
    <rPh sb="7" eb="9">
      <t>シュウエキ</t>
    </rPh>
    <phoneticPr fontId="1"/>
  </si>
  <si>
    <t>公共下水道事業費用</t>
    <rPh sb="0" eb="2">
      <t>コウキョウ</t>
    </rPh>
    <rPh sb="2" eb="3">
      <t>シタ</t>
    </rPh>
    <rPh sb="3" eb="5">
      <t>スイドウ</t>
    </rPh>
    <rPh sb="5" eb="7">
      <t>ジギョウ</t>
    </rPh>
    <rPh sb="7" eb="9">
      <t>ヒヨウ</t>
    </rPh>
    <phoneticPr fontId="1"/>
  </si>
  <si>
    <t>公共下水道事業資本的収入</t>
    <rPh sb="0" eb="7">
      <t>コウキョウゲスイドウジギョウ</t>
    </rPh>
    <rPh sb="7" eb="10">
      <t>シホンテキ</t>
    </rPh>
    <rPh sb="10" eb="12">
      <t>シュウニュウ</t>
    </rPh>
    <phoneticPr fontId="1"/>
  </si>
  <si>
    <t>公共下水道事業資本的支出</t>
    <rPh sb="0" eb="7">
      <t>コウキョウゲスイドウジギョウ</t>
    </rPh>
    <rPh sb="7" eb="10">
      <t>シホンテキ</t>
    </rPh>
    <rPh sb="10" eb="12">
      <t>シシュツ</t>
    </rPh>
    <phoneticPr fontId="1"/>
  </si>
  <si>
    <t>農業集落排水事業収益</t>
    <rPh sb="0" eb="6">
      <t>ノウギョウシュウラクハイスイ</t>
    </rPh>
    <rPh sb="6" eb="8">
      <t>ジギョウ</t>
    </rPh>
    <rPh sb="8" eb="10">
      <t>シュウエキ</t>
    </rPh>
    <phoneticPr fontId="1"/>
  </si>
  <si>
    <t>農業集落排水使用料</t>
    <rPh sb="0" eb="6">
      <t>ノウギョウシュウラクハイスイ</t>
    </rPh>
    <rPh sb="6" eb="8">
      <t>シヨウ</t>
    </rPh>
    <phoneticPr fontId="1"/>
  </si>
  <si>
    <t>農業集落排水事業費用</t>
    <rPh sb="0" eb="6">
      <t>ノウギョウシュウラクハイスイ</t>
    </rPh>
    <rPh sb="6" eb="8">
      <t>ジギョウ</t>
    </rPh>
    <rPh sb="8" eb="10">
      <t>ヒヨウ</t>
    </rPh>
    <phoneticPr fontId="1"/>
  </si>
  <si>
    <t>２</t>
    <phoneticPr fontId="1"/>
  </si>
  <si>
    <t>処理場費</t>
    <rPh sb="0" eb="2">
      <t>ショリ</t>
    </rPh>
    <rPh sb="2" eb="3">
      <t>ジョウ</t>
    </rPh>
    <rPh sb="3" eb="4">
      <t>ヒ</t>
    </rPh>
    <phoneticPr fontId="1"/>
  </si>
  <si>
    <t>農業集落排水使用料徴収委託料</t>
    <rPh sb="0" eb="6">
      <t>ノウギョウシュウラクハイスイ</t>
    </rPh>
    <rPh sb="6" eb="9">
      <t>シヨウリョウ</t>
    </rPh>
    <rPh sb="9" eb="11">
      <t>チョウシュウ</t>
    </rPh>
    <rPh sb="11" eb="14">
      <t>イタクリョウ</t>
    </rPh>
    <phoneticPr fontId="1"/>
  </si>
  <si>
    <t>処理場の維持管理費など</t>
    <rPh sb="0" eb="3">
      <t>ショリジョウ</t>
    </rPh>
    <rPh sb="4" eb="6">
      <t>イジ</t>
    </rPh>
    <rPh sb="6" eb="9">
      <t>カンリヒ</t>
    </rPh>
    <phoneticPr fontId="1"/>
  </si>
  <si>
    <t>農業集落排水事業資本的収入</t>
    <rPh sb="0" eb="2">
      <t>ノウギョウ</t>
    </rPh>
    <rPh sb="2" eb="4">
      <t>シュウラク</t>
    </rPh>
    <rPh sb="4" eb="6">
      <t>ハイスイ</t>
    </rPh>
    <rPh sb="6" eb="8">
      <t>ジギョウ</t>
    </rPh>
    <rPh sb="8" eb="11">
      <t>シホンテキ</t>
    </rPh>
    <rPh sb="11" eb="13">
      <t>シュウニュウ</t>
    </rPh>
    <phoneticPr fontId="1"/>
  </si>
  <si>
    <t>農業集落排水事業受益者分担金</t>
    <rPh sb="0" eb="6">
      <t>ノウギョウシュウラクハイスイ</t>
    </rPh>
    <rPh sb="6" eb="8">
      <t>ジギョウ</t>
    </rPh>
    <rPh sb="8" eb="11">
      <t>ジュエキシャ</t>
    </rPh>
    <rPh sb="11" eb="14">
      <t>ブンタンキン</t>
    </rPh>
    <phoneticPr fontId="1"/>
  </si>
  <si>
    <t>受益者分担金</t>
    <rPh sb="0" eb="3">
      <t>ジュエキシャ</t>
    </rPh>
    <rPh sb="3" eb="6">
      <t>ブンタンキン</t>
    </rPh>
    <phoneticPr fontId="1"/>
  </si>
  <si>
    <t>農業集落排水事業債など</t>
    <rPh sb="0" eb="6">
      <t>ノウギョウシュウラクハイスイ</t>
    </rPh>
    <rPh sb="6" eb="8">
      <t>ジギョウ</t>
    </rPh>
    <rPh sb="8" eb="9">
      <t>サイ</t>
    </rPh>
    <phoneticPr fontId="1"/>
  </si>
  <si>
    <t>農業集落排水事業資本的支出</t>
    <rPh sb="0" eb="2">
      <t>ノウギョウ</t>
    </rPh>
    <rPh sb="2" eb="4">
      <t>シュウラク</t>
    </rPh>
    <rPh sb="4" eb="6">
      <t>ハイスイ</t>
    </rPh>
    <rPh sb="6" eb="8">
      <t>ジギョウ</t>
    </rPh>
    <rPh sb="8" eb="11">
      <t>シホンテキ</t>
    </rPh>
    <rPh sb="11" eb="13">
      <t>シシュツ</t>
    </rPh>
    <phoneticPr fontId="1"/>
  </si>
  <si>
    <t>処理場
建設改良費</t>
    <rPh sb="0" eb="3">
      <t>ショリジョウ</t>
    </rPh>
    <rPh sb="4" eb="6">
      <t>ケンセツ</t>
    </rPh>
    <rPh sb="6" eb="8">
      <t>カイリョウ</t>
    </rPh>
    <rPh sb="8" eb="9">
      <t>ヒ</t>
    </rPh>
    <phoneticPr fontId="1"/>
  </si>
  <si>
    <t>合計</t>
    <rPh sb="0" eb="2">
      <t>ゴウケイ</t>
    </rPh>
    <phoneticPr fontId="1"/>
  </si>
  <si>
    <t>合計</t>
    <rPh sb="0" eb="2">
      <t>ゴウケイ</t>
    </rPh>
    <phoneticPr fontId="1"/>
  </si>
  <si>
    <t>調整池水面使用料など</t>
    <rPh sb="0" eb="3">
      <t>チョウセイイケ</t>
    </rPh>
    <rPh sb="3" eb="5">
      <t>スイメン</t>
    </rPh>
    <rPh sb="5" eb="8">
      <t>シヨウリョウ</t>
    </rPh>
    <phoneticPr fontId="1"/>
  </si>
  <si>
    <t>農山漁村地域整備交付金</t>
    <rPh sb="0" eb="4">
      <t>ノウサンギョソン</t>
    </rPh>
    <rPh sb="2" eb="4">
      <t>ギョソン</t>
    </rPh>
    <rPh sb="4" eb="6">
      <t>チイキ</t>
    </rPh>
    <rPh sb="6" eb="8">
      <t>セイビ</t>
    </rPh>
    <rPh sb="8" eb="11">
      <t>コウフキン</t>
    </rPh>
    <phoneticPr fontId="1"/>
  </si>
  <si>
    <t>２ 農業集落排水
　 事業収益</t>
    <rPh sb="2" eb="4">
      <t>ノウギョウ</t>
    </rPh>
    <rPh sb="4" eb="6">
      <t>シュウラク</t>
    </rPh>
    <rPh sb="6" eb="8">
      <t>ハイスイ</t>
    </rPh>
    <rPh sb="11" eb="13">
      <t>ジギョウ</t>
    </rPh>
    <rPh sb="13" eb="15">
      <t>シュウエキ</t>
    </rPh>
    <phoneticPr fontId="1"/>
  </si>
  <si>
    <t>２ 農業集落排水
   事業費用</t>
    <rPh sb="2" eb="8">
      <t>ノウギョウシュウラクハイスイ</t>
    </rPh>
    <rPh sb="12" eb="14">
      <t>ジギョウ</t>
    </rPh>
    <rPh sb="14" eb="16">
      <t>ヒヨウ</t>
    </rPh>
    <phoneticPr fontId="1"/>
  </si>
  <si>
    <t>１ 公共下水道事
   業収益</t>
    <rPh sb="2" eb="4">
      <t>コウキョウ</t>
    </rPh>
    <rPh sb="4" eb="5">
      <t>シタ</t>
    </rPh>
    <rPh sb="5" eb="7">
      <t>スイドウ</t>
    </rPh>
    <rPh sb="7" eb="8">
      <t>コト</t>
    </rPh>
    <rPh sb="12" eb="13">
      <t>ギョウ</t>
    </rPh>
    <rPh sb="13" eb="15">
      <t>シュウエキ</t>
    </rPh>
    <phoneticPr fontId="1"/>
  </si>
  <si>
    <t>１ 公共下水道事
   業費用</t>
    <rPh sb="2" eb="4">
      <t>コウキョウ</t>
    </rPh>
    <rPh sb="4" eb="5">
      <t>シタ</t>
    </rPh>
    <rPh sb="5" eb="7">
      <t>スイドウ</t>
    </rPh>
    <rPh sb="7" eb="8">
      <t>コト</t>
    </rPh>
    <rPh sb="12" eb="13">
      <t>ギョウ</t>
    </rPh>
    <rPh sb="13" eb="15">
      <t>ヒヨウ</t>
    </rPh>
    <phoneticPr fontId="1"/>
  </si>
  <si>
    <t>１ 公共下水道事
   業資本的収入</t>
    <rPh sb="2" eb="4">
      <t>コウキョウ</t>
    </rPh>
    <rPh sb="4" eb="7">
      <t>ゲスイドウ</t>
    </rPh>
    <rPh sb="7" eb="8">
      <t>コト</t>
    </rPh>
    <rPh sb="12" eb="13">
      <t>ギョウ</t>
    </rPh>
    <rPh sb="13" eb="16">
      <t>シホンテキ</t>
    </rPh>
    <rPh sb="16" eb="18">
      <t>シュウニュウ</t>
    </rPh>
    <phoneticPr fontId="1"/>
  </si>
  <si>
    <t>２ 農業集落排水
   事業資本的収
   入</t>
    <rPh sb="2" eb="4">
      <t>ノウギョウ</t>
    </rPh>
    <rPh sb="4" eb="6">
      <t>シュウラク</t>
    </rPh>
    <rPh sb="6" eb="8">
      <t>ハイスイ</t>
    </rPh>
    <rPh sb="12" eb="14">
      <t>ジギョウ</t>
    </rPh>
    <rPh sb="14" eb="17">
      <t>シホンテキ</t>
    </rPh>
    <rPh sb="17" eb="18">
      <t>オサム</t>
    </rPh>
    <rPh sb="22" eb="23">
      <t>ニュウ</t>
    </rPh>
    <phoneticPr fontId="1"/>
  </si>
  <si>
    <t>１ 公共下水道事
   業資本的支出</t>
    <rPh sb="2" eb="4">
      <t>コウキョウ</t>
    </rPh>
    <rPh sb="4" eb="7">
      <t>ゲスイドウ</t>
    </rPh>
    <rPh sb="7" eb="8">
      <t>コト</t>
    </rPh>
    <rPh sb="12" eb="13">
      <t>ギョウ</t>
    </rPh>
    <rPh sb="13" eb="16">
      <t>シホンテキ</t>
    </rPh>
    <rPh sb="16" eb="18">
      <t>シシュツ</t>
    </rPh>
    <phoneticPr fontId="1"/>
  </si>
  <si>
    <t>２ 農業集落排水
   事業資本的支
   出</t>
    <rPh sb="2" eb="4">
      <t>ノウギョウ</t>
    </rPh>
    <rPh sb="4" eb="6">
      <t>シュウラク</t>
    </rPh>
    <rPh sb="6" eb="8">
      <t>ハイスイ</t>
    </rPh>
    <rPh sb="12" eb="14">
      <t>ジギョウ</t>
    </rPh>
    <rPh sb="14" eb="17">
      <t>シホンテキ</t>
    </rPh>
    <rPh sb="17" eb="18">
      <t>シ</t>
    </rPh>
    <rPh sb="22" eb="23">
      <t>デ</t>
    </rPh>
    <phoneticPr fontId="1"/>
  </si>
  <si>
    <t>令和４年度
要求額</t>
    <rPh sb="0" eb="2">
      <t>レイワ</t>
    </rPh>
    <rPh sb="3" eb="4">
      <t>ネン</t>
    </rPh>
    <rPh sb="4" eb="5">
      <t>ド</t>
    </rPh>
    <rPh sb="5" eb="7">
      <t>ヘイネンド</t>
    </rPh>
    <rPh sb="6" eb="9">
      <t>ヨウキュウガク</t>
    </rPh>
    <phoneticPr fontId="1"/>
  </si>
  <si>
    <t>令和３年度
当初予算額</t>
    <rPh sb="0" eb="2">
      <t>レイワ</t>
    </rPh>
    <rPh sb="3" eb="5">
      <t>ネンド</t>
    </rPh>
    <rPh sb="4" eb="5">
      <t>ド</t>
    </rPh>
    <rPh sb="5" eb="7">
      <t>ヘイネンド</t>
    </rPh>
    <rPh sb="6" eb="8">
      <t>トウショ</t>
    </rPh>
    <rPh sb="8" eb="10">
      <t>ヨサン</t>
    </rPh>
    <rPh sb="10" eb="11">
      <t>ガク</t>
    </rPh>
    <phoneticPr fontId="1"/>
  </si>
  <si>
    <t>構築物、機械及び装置</t>
    <rPh sb="0" eb="2">
      <t>コウチク</t>
    </rPh>
    <rPh sb="2" eb="3">
      <t>ブツ</t>
    </rPh>
    <rPh sb="4" eb="6">
      <t>キカイ</t>
    </rPh>
    <rPh sb="6" eb="7">
      <t>オヨ</t>
    </rPh>
    <rPh sb="8" eb="10">
      <t>ソウチ</t>
    </rPh>
    <phoneticPr fontId="1"/>
  </si>
  <si>
    <t>桜田雨水ポンプ場改良工事など</t>
    <rPh sb="0" eb="2">
      <t>サクラダ</t>
    </rPh>
    <rPh sb="2" eb="4">
      <t>ウスイ</t>
    </rPh>
    <rPh sb="7" eb="8">
      <t>ジョウ</t>
    </rPh>
    <rPh sb="8" eb="10">
      <t>カイリョウ</t>
    </rPh>
    <rPh sb="10" eb="12">
      <t>コウジ</t>
    </rPh>
    <phoneticPr fontId="1"/>
  </si>
  <si>
    <t>北中継ポンプ場改良工事など</t>
    <rPh sb="0" eb="1">
      <t>キタ</t>
    </rPh>
    <rPh sb="1" eb="3">
      <t>チュウケイ</t>
    </rPh>
    <rPh sb="6" eb="7">
      <t>ジョウ</t>
    </rPh>
    <rPh sb="7" eb="11">
      <t>カイリョウコウジ</t>
    </rPh>
    <phoneticPr fontId="1"/>
  </si>
  <si>
    <t>調整池浚渫工事</t>
    <rPh sb="0" eb="2">
      <t>チョウセイ</t>
    </rPh>
    <rPh sb="2" eb="3">
      <t>イケ</t>
    </rPh>
    <rPh sb="3" eb="7">
      <t>シュンセツコウジ</t>
    </rPh>
    <phoneticPr fontId="1"/>
  </si>
  <si>
    <t>太田袋地区機能強化工事など</t>
    <rPh sb="0" eb="3">
      <t>オオタブクロ</t>
    </rPh>
    <rPh sb="3" eb="5">
      <t>チク</t>
    </rPh>
    <rPh sb="5" eb="7">
      <t>キノウ</t>
    </rPh>
    <rPh sb="7" eb="9">
      <t>キョウカ</t>
    </rPh>
    <rPh sb="9" eb="11">
      <t>コウジ</t>
    </rPh>
    <phoneticPr fontId="1"/>
  </si>
  <si>
    <t>下水道管布設替工事など</t>
    <rPh sb="0" eb="3">
      <t>ゲスイドウ</t>
    </rPh>
    <rPh sb="3" eb="4">
      <t>カン</t>
    </rPh>
    <rPh sb="4" eb="6">
      <t>フセツ</t>
    </rPh>
    <rPh sb="6" eb="7">
      <t>カ</t>
    </rPh>
    <rPh sb="7" eb="9">
      <t>コウジ</t>
    </rPh>
    <phoneticPr fontId="1"/>
  </si>
  <si>
    <t>処理施設占用料</t>
    <rPh sb="0" eb="2">
      <t>ショリ</t>
    </rPh>
    <rPh sb="2" eb="4">
      <t>シセツ</t>
    </rPh>
    <rPh sb="4" eb="6">
      <t>センヨウ</t>
    </rPh>
    <rPh sb="6" eb="7">
      <t>リョウ</t>
    </rPh>
    <phoneticPr fontId="1"/>
  </si>
  <si>
    <t>長期借入金支払利息など</t>
    <rPh sb="0" eb="2">
      <t>チョウキ</t>
    </rPh>
    <rPh sb="2" eb="4">
      <t>カリイレ</t>
    </rPh>
    <rPh sb="4" eb="5">
      <t>キン</t>
    </rPh>
    <rPh sb="5" eb="7">
      <t>シハライ</t>
    </rPh>
    <rPh sb="7" eb="9">
      <t>リソク</t>
    </rPh>
    <phoneticPr fontId="1"/>
  </si>
  <si>
    <t>構築物、機械及び装置</t>
    <rPh sb="0" eb="3">
      <t>コウチクブツ</t>
    </rPh>
    <rPh sb="4" eb="6">
      <t>キカイ</t>
    </rPh>
    <rPh sb="6" eb="7">
      <t>オヨ</t>
    </rPh>
    <rPh sb="8" eb="10">
      <t>ソウチ</t>
    </rPh>
    <phoneticPr fontId="1"/>
  </si>
  <si>
    <t>農業集落排水使用料過年度更正</t>
    <rPh sb="0" eb="6">
      <t>ノウギョウシュウラクハイスイ</t>
    </rPh>
    <rPh sb="6" eb="9">
      <t>シヨウリョウ</t>
    </rPh>
    <rPh sb="9" eb="12">
      <t>カネンド</t>
    </rPh>
    <rPh sb="12" eb="14">
      <t>コウセイ</t>
    </rPh>
    <phoneticPr fontId="1"/>
  </si>
  <si>
    <t>します。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</si>
</sst>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);[Red]\(#,##0\)"/>
    <numFmt numFmtId="177" formatCode="#,##0;&quot;△ &quot;#,##0"/>
    <numFmt numFmtId="178" formatCode="#,##0&quot; &quot;;&quot;▲ &quot;#,##0&quot; &quot;"/>
  </numFmts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4"/>
      <name val="ＭＳ ゴシック"/>
      <family val="3"/>
      <charset val="128"/>
    </font>
    <font>
      <sz val="14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5">
    <xf numFmtId="0" fontId="0" fillId="0" borderId="0" xfId="0"/>
    <xf numFmtId="49" fontId="2" fillId="0" borderId="0" xfId="0" applyNumberFormat="1" applyFont="1"/>
    <xf numFmtId="176" fontId="2" fillId="0" borderId="0" xfId="0" applyNumberFormat="1" applyFont="1"/>
    <xf numFmtId="0" fontId="2" fillId="0" borderId="0" xfId="0" applyFont="1"/>
    <xf numFmtId="0" fontId="2" fillId="0" borderId="0" xfId="0" applyFont="1" applyBorder="1" applyAlignment="1">
      <alignment horizontal="center"/>
    </xf>
    <xf numFmtId="49" fontId="2" fillId="0" borderId="0" xfId="0" applyNumberFormat="1" applyFont="1" applyAlignment="1">
      <alignment horizontal="left" indent="1"/>
    </xf>
    <xf numFmtId="0" fontId="2" fillId="0" borderId="0" xfId="0" applyFont="1" applyAlignment="1">
      <alignment horizontal="right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2" fillId="0" borderId="1" xfId="0" applyNumberFormat="1" applyFont="1" applyBorder="1" applyAlignment="1">
      <alignment vertical="center"/>
    </xf>
    <xf numFmtId="49" fontId="2" fillId="0" borderId="2" xfId="0" applyNumberFormat="1" applyFont="1" applyBorder="1" applyAlignment="1">
      <alignment vertical="center" shrinkToFit="1"/>
    </xf>
    <xf numFmtId="49" fontId="2" fillId="0" borderId="3" xfId="0" applyNumberFormat="1" applyFont="1" applyBorder="1" applyAlignment="1">
      <alignment vertical="center"/>
    </xf>
    <xf numFmtId="49" fontId="2" fillId="0" borderId="4" xfId="0" applyNumberFormat="1" applyFont="1" applyBorder="1" applyAlignment="1">
      <alignment vertical="center"/>
    </xf>
    <xf numFmtId="0" fontId="2" fillId="0" borderId="5" xfId="0" applyFont="1" applyBorder="1" applyAlignment="1">
      <alignment horizontal="center" vertical="center" shrinkToFit="1"/>
    </xf>
    <xf numFmtId="176" fontId="2" fillId="2" borderId="6" xfId="0" applyNumberFormat="1" applyFont="1" applyFill="1" applyBorder="1" applyAlignment="1">
      <alignment vertical="center"/>
    </xf>
    <xf numFmtId="176" fontId="2" fillId="2" borderId="0" xfId="0" applyNumberFormat="1" applyFont="1" applyFill="1" applyBorder="1" applyAlignment="1">
      <alignment vertical="center"/>
    </xf>
    <xf numFmtId="0" fontId="2" fillId="0" borderId="0" xfId="0" applyFont="1" applyAlignment="1">
      <alignment vertical="center"/>
    </xf>
    <xf numFmtId="49" fontId="2" fillId="0" borderId="6" xfId="0" applyNumberFormat="1" applyFont="1" applyBorder="1" applyAlignment="1">
      <alignment vertical="center"/>
    </xf>
    <xf numFmtId="49" fontId="2" fillId="0" borderId="7" xfId="0" applyNumberFormat="1" applyFont="1" applyBorder="1" applyAlignment="1">
      <alignment vertical="center"/>
    </xf>
    <xf numFmtId="49" fontId="2" fillId="0" borderId="2" xfId="0" applyNumberFormat="1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 shrinkToFit="1"/>
    </xf>
    <xf numFmtId="49" fontId="2" fillId="0" borderId="8" xfId="0" applyNumberFormat="1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49" fontId="2" fillId="0" borderId="10" xfId="0" applyNumberFormat="1" applyFont="1" applyBorder="1" applyAlignment="1">
      <alignment vertical="center"/>
    </xf>
    <xf numFmtId="49" fontId="2" fillId="0" borderId="9" xfId="0" applyNumberFormat="1" applyFont="1" applyBorder="1" applyAlignment="1">
      <alignment vertical="center"/>
    </xf>
    <xf numFmtId="49" fontId="2" fillId="0" borderId="4" xfId="0" applyNumberFormat="1" applyFont="1" applyBorder="1" applyAlignment="1">
      <alignment vertical="center" shrinkToFit="1"/>
    </xf>
    <xf numFmtId="0" fontId="2" fillId="0" borderId="11" xfId="0" applyFont="1" applyBorder="1" applyAlignment="1">
      <alignment vertical="center"/>
    </xf>
    <xf numFmtId="49" fontId="2" fillId="0" borderId="0" xfId="0" applyNumberFormat="1" applyFont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0" xfId="0" applyFont="1" applyBorder="1"/>
    <xf numFmtId="0" fontId="2" fillId="0" borderId="6" xfId="0" applyFont="1" applyFill="1" applyBorder="1"/>
    <xf numFmtId="0" fontId="2" fillId="0" borderId="0" xfId="0" applyFont="1" applyFill="1" applyBorder="1"/>
    <xf numFmtId="49" fontId="2" fillId="0" borderId="2" xfId="0" applyNumberFormat="1" applyFont="1" applyBorder="1" applyAlignment="1">
      <alignment vertical="center" wrapText="1"/>
    </xf>
    <xf numFmtId="49" fontId="2" fillId="0" borderId="1" xfId="0" applyNumberFormat="1" applyFont="1" applyBorder="1" applyAlignment="1">
      <alignment vertical="center" shrinkToFit="1"/>
    </xf>
    <xf numFmtId="0" fontId="2" fillId="0" borderId="6" xfId="0" applyFont="1" applyBorder="1"/>
    <xf numFmtId="49" fontId="2" fillId="0" borderId="6" xfId="0" applyNumberFormat="1" applyFont="1" applyBorder="1"/>
    <xf numFmtId="49" fontId="2" fillId="0" borderId="7" xfId="0" applyNumberFormat="1" applyFont="1" applyBorder="1"/>
    <xf numFmtId="49" fontId="2" fillId="0" borderId="3" xfId="0" applyNumberFormat="1" applyFont="1" applyBorder="1"/>
    <xf numFmtId="49" fontId="2" fillId="0" borderId="5" xfId="0" applyNumberFormat="1" applyFont="1" applyBorder="1"/>
    <xf numFmtId="0" fontId="2" fillId="0" borderId="4" xfId="0" applyFont="1" applyBorder="1"/>
    <xf numFmtId="176" fontId="2" fillId="2" borderId="6" xfId="0" applyNumberFormat="1" applyFont="1" applyFill="1" applyBorder="1"/>
    <xf numFmtId="176" fontId="2" fillId="2" borderId="0" xfId="0" applyNumberFormat="1" applyFont="1" applyFill="1" applyBorder="1"/>
    <xf numFmtId="49" fontId="2" fillId="0" borderId="10" xfId="0" applyNumberFormat="1" applyFont="1" applyBorder="1"/>
    <xf numFmtId="49" fontId="2" fillId="0" borderId="9" xfId="0" applyNumberFormat="1" applyFont="1" applyBorder="1"/>
    <xf numFmtId="49" fontId="2" fillId="0" borderId="11" xfId="0" applyNumberFormat="1" applyFont="1" applyBorder="1"/>
    <xf numFmtId="49" fontId="2" fillId="0" borderId="11" xfId="0" applyNumberFormat="1" applyFont="1" applyBorder="1" applyAlignment="1">
      <alignment vertical="center"/>
    </xf>
    <xf numFmtId="0" fontId="2" fillId="0" borderId="9" xfId="0" applyFont="1" applyBorder="1"/>
    <xf numFmtId="0" fontId="2" fillId="0" borderId="11" xfId="0" applyFont="1" applyBorder="1" applyAlignment="1">
      <alignment vertical="center" shrinkToFit="1"/>
    </xf>
    <xf numFmtId="176" fontId="2" fillId="0" borderId="0" xfId="0" applyNumberFormat="1" applyFont="1" applyBorder="1" applyAlignment="1">
      <alignment vertical="center"/>
    </xf>
    <xf numFmtId="49" fontId="2" fillId="0" borderId="0" xfId="0" applyNumberFormat="1" applyFont="1" applyAlignment="1">
      <alignment horizontal="left" vertical="top"/>
    </xf>
    <xf numFmtId="0" fontId="2" fillId="0" borderId="0" xfId="0" applyFont="1" applyAlignment="1">
      <alignment horizontal="right" vertical="center"/>
    </xf>
    <xf numFmtId="49" fontId="2" fillId="0" borderId="0" xfId="0" applyNumberFormat="1" applyFont="1" applyAlignment="1">
      <alignment horizontal="center" vertical="center"/>
    </xf>
    <xf numFmtId="176" fontId="2" fillId="0" borderId="12" xfId="0" applyNumberFormat="1" applyFont="1" applyBorder="1" applyAlignment="1">
      <alignment horizontal="distributed" vertical="center" wrapText="1" justifyLastLine="1"/>
    </xf>
    <xf numFmtId="0" fontId="2" fillId="0" borderId="4" xfId="0" applyFont="1" applyBorder="1" applyAlignment="1">
      <alignment horizontal="right" vertical="top"/>
    </xf>
    <xf numFmtId="0" fontId="2" fillId="0" borderId="4" xfId="0" applyFont="1" applyBorder="1" applyAlignment="1">
      <alignment vertical="top"/>
    </xf>
    <xf numFmtId="49" fontId="2" fillId="0" borderId="1" xfId="0" applyNumberFormat="1" applyFont="1" applyBorder="1" applyAlignment="1">
      <alignment vertical="top"/>
    </xf>
    <xf numFmtId="49" fontId="2" fillId="0" borderId="6" xfId="0" applyNumberFormat="1" applyFont="1" applyFill="1" applyBorder="1" applyAlignment="1">
      <alignment vertical="top"/>
    </xf>
    <xf numFmtId="49" fontId="2" fillId="0" borderId="1" xfId="0" applyNumberFormat="1" applyFont="1" applyFill="1" applyBorder="1" applyAlignment="1">
      <alignment vertical="center"/>
    </xf>
    <xf numFmtId="49" fontId="2" fillId="0" borderId="2" xfId="0" applyNumberFormat="1" applyFont="1" applyFill="1" applyBorder="1" applyAlignment="1">
      <alignment vertical="center" shrinkToFit="1"/>
    </xf>
    <xf numFmtId="49" fontId="2" fillId="0" borderId="3" xfId="0" applyNumberFormat="1" applyFont="1" applyFill="1" applyBorder="1" applyAlignment="1">
      <alignment vertical="center"/>
    </xf>
    <xf numFmtId="49" fontId="2" fillId="0" borderId="4" xfId="0" applyNumberFormat="1" applyFont="1" applyFill="1" applyBorder="1" applyAlignment="1">
      <alignment vertical="center"/>
    </xf>
    <xf numFmtId="49" fontId="2" fillId="0" borderId="6" xfId="0" applyNumberFormat="1" applyFont="1" applyFill="1" applyBorder="1" applyAlignment="1">
      <alignment vertical="center"/>
    </xf>
    <xf numFmtId="49" fontId="2" fillId="0" borderId="7" xfId="0" applyNumberFormat="1" applyFont="1" applyFill="1" applyBorder="1" applyAlignment="1">
      <alignment vertical="center"/>
    </xf>
    <xf numFmtId="49" fontId="2" fillId="0" borderId="10" xfId="0" applyNumberFormat="1" applyFont="1" applyFill="1" applyBorder="1" applyAlignment="1">
      <alignment vertical="center"/>
    </xf>
    <xf numFmtId="49" fontId="2" fillId="0" borderId="9" xfId="0" applyNumberFormat="1" applyFont="1" applyFill="1" applyBorder="1" applyAlignment="1">
      <alignment vertical="center"/>
    </xf>
    <xf numFmtId="49" fontId="2" fillId="0" borderId="8" xfId="0" applyNumberFormat="1" applyFont="1" applyFill="1" applyBorder="1" applyAlignment="1">
      <alignment vertical="center"/>
    </xf>
    <xf numFmtId="49" fontId="2" fillId="0" borderId="11" xfId="0" applyNumberFormat="1" applyFont="1" applyFill="1" applyBorder="1" applyAlignment="1">
      <alignment vertical="center"/>
    </xf>
    <xf numFmtId="49" fontId="2" fillId="0" borderId="1" xfId="0" applyNumberFormat="1" applyFont="1" applyFill="1" applyBorder="1" applyAlignment="1">
      <alignment vertical="top"/>
    </xf>
    <xf numFmtId="49" fontId="2" fillId="0" borderId="2" xfId="0" applyNumberFormat="1" applyFont="1" applyFill="1" applyBorder="1" applyAlignment="1">
      <alignment vertical="center"/>
    </xf>
    <xf numFmtId="49" fontId="2" fillId="0" borderId="2" xfId="0" applyNumberFormat="1" applyFont="1" applyFill="1" applyBorder="1" applyAlignment="1">
      <alignment vertical="center" wrapText="1"/>
    </xf>
    <xf numFmtId="0" fontId="2" fillId="0" borderId="4" xfId="0" applyFont="1" applyBorder="1" applyAlignment="1">
      <alignment vertical="top" shrinkToFit="1"/>
    </xf>
    <xf numFmtId="0" fontId="2" fillId="0" borderId="4" xfId="0" applyFont="1" applyBorder="1" applyAlignment="1">
      <alignment wrapText="1" shrinkToFit="1"/>
    </xf>
    <xf numFmtId="49" fontId="2" fillId="0" borderId="0" xfId="0" applyNumberFormat="1" applyFont="1" applyFill="1" applyBorder="1" applyAlignment="1">
      <alignment vertical="center"/>
    </xf>
    <xf numFmtId="0" fontId="2" fillId="0" borderId="0" xfId="0" applyFont="1" applyBorder="1" applyAlignment="1">
      <alignment vertical="top"/>
    </xf>
    <xf numFmtId="0" fontId="2" fillId="0" borderId="5" xfId="0" applyFont="1" applyBorder="1" applyAlignment="1">
      <alignment vertical="center" wrapText="1" shrinkToFit="1"/>
    </xf>
    <xf numFmtId="49" fontId="2" fillId="0" borderId="2" xfId="0" applyNumberFormat="1" applyFont="1" applyBorder="1" applyAlignment="1">
      <alignment vertical="center" wrapText="1" shrinkToFit="1"/>
    </xf>
    <xf numFmtId="177" fontId="2" fillId="0" borderId="0" xfId="0" applyNumberFormat="1" applyFont="1" applyAlignment="1">
      <alignment horizontal="right" vertical="center"/>
    </xf>
    <xf numFmtId="0" fontId="2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distributed" vertical="center" wrapText="1" indent="1"/>
    </xf>
    <xf numFmtId="177" fontId="2" fillId="0" borderId="12" xfId="0" applyNumberFormat="1" applyFont="1" applyBorder="1" applyAlignment="1">
      <alignment horizontal="center" vertical="center"/>
    </xf>
    <xf numFmtId="0" fontId="2" fillId="0" borderId="12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0" borderId="0" xfId="0" applyFont="1" applyBorder="1" applyAlignment="1">
      <alignment horizontal="distributed" vertical="center" indent="1"/>
    </xf>
    <xf numFmtId="177" fontId="2" fillId="0" borderId="0" xfId="0" applyNumberFormat="1" applyFont="1" applyBorder="1" applyAlignment="1">
      <alignment vertical="center"/>
    </xf>
    <xf numFmtId="177" fontId="2" fillId="0" borderId="0" xfId="0" applyNumberFormat="1" applyFont="1" applyAlignment="1">
      <alignment vertical="center"/>
    </xf>
    <xf numFmtId="177" fontId="2" fillId="0" borderId="0" xfId="0" applyNumberFormat="1" applyFont="1" applyBorder="1" applyAlignment="1">
      <alignment horizontal="center" vertical="center"/>
    </xf>
    <xf numFmtId="0" fontId="2" fillId="0" borderId="13" xfId="0" applyFont="1" applyBorder="1" applyAlignment="1">
      <alignment vertical="center" wrapText="1"/>
    </xf>
    <xf numFmtId="0" fontId="2" fillId="0" borderId="14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178" fontId="2" fillId="0" borderId="4" xfId="0" applyNumberFormat="1" applyFont="1" applyBorder="1" applyAlignment="1">
      <alignment vertical="center"/>
    </xf>
    <xf numFmtId="0" fontId="2" fillId="0" borderId="5" xfId="0" applyFont="1" applyBorder="1" applyAlignment="1">
      <alignment vertical="center" shrinkToFit="1"/>
    </xf>
    <xf numFmtId="178" fontId="2" fillId="0" borderId="12" xfId="0" applyNumberFormat="1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5" xfId="0" applyFont="1" applyBorder="1" applyAlignment="1">
      <alignment vertical="top" wrapText="1" shrinkToFit="1"/>
    </xf>
    <xf numFmtId="0" fontId="2" fillId="0" borderId="13" xfId="0" applyFont="1" applyBorder="1" applyAlignment="1">
      <alignment vertical="top" wrapText="1" shrinkToFit="1"/>
    </xf>
    <xf numFmtId="0" fontId="2" fillId="0" borderId="15" xfId="0" applyFont="1" applyBorder="1" applyAlignment="1">
      <alignment horizontal="left" vertical="top" wrapText="1" shrinkToFit="1"/>
    </xf>
    <xf numFmtId="0" fontId="2" fillId="0" borderId="13" xfId="0" applyFont="1" applyBorder="1" applyAlignment="1">
      <alignment horizontal="left" vertical="top" wrapText="1" shrinkToFit="1"/>
    </xf>
    <xf numFmtId="49" fontId="2" fillId="0" borderId="12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left" vertical="top" wrapText="1" shrinkToFit="1"/>
    </xf>
    <xf numFmtId="49" fontId="2" fillId="0" borderId="7" xfId="0" applyNumberFormat="1" applyFont="1" applyBorder="1" applyAlignment="1">
      <alignment horizontal="left" vertical="top" wrapText="1" shrinkToFit="1"/>
    </xf>
    <xf numFmtId="49" fontId="2" fillId="0" borderId="2" xfId="0" applyNumberFormat="1" applyFont="1" applyBorder="1" applyAlignment="1">
      <alignment vertical="top" wrapText="1" shrinkToFit="1"/>
    </xf>
    <xf numFmtId="49" fontId="2" fillId="0" borderId="7" xfId="0" applyNumberFormat="1" applyFont="1" applyBorder="1" applyAlignment="1">
      <alignment vertical="top" wrapText="1" shrinkToFit="1"/>
    </xf>
    <xf numFmtId="49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12" xfId="0" applyFont="1" applyBorder="1" applyAlignment="1">
      <alignment horizontal="distributed" vertical="center" justifyLastLine="1"/>
    </xf>
    <xf numFmtId="0" fontId="2" fillId="0" borderId="5" xfId="0" applyFont="1" applyBorder="1" applyAlignment="1">
      <alignment vertical="center" shrinkToFit="1"/>
    </xf>
    <xf numFmtId="0" fontId="2" fillId="0" borderId="4" xfId="0" applyFont="1" applyBorder="1" applyAlignment="1">
      <alignment shrinkToFit="1"/>
    </xf>
    <xf numFmtId="49" fontId="2" fillId="0" borderId="12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left" vertical="top" wrapText="1" shrinkToFit="1"/>
    </xf>
    <xf numFmtId="49" fontId="2" fillId="0" borderId="7" xfId="0" applyNumberFormat="1" applyFont="1" applyFill="1" applyBorder="1" applyAlignment="1">
      <alignment horizontal="left" vertical="top" wrapText="1" shrinkToFit="1"/>
    </xf>
    <xf numFmtId="49" fontId="3" fillId="0" borderId="0" xfId="0" applyNumberFormat="1" applyFont="1" applyAlignment="1">
      <alignment horizontal="center" vertical="center"/>
    </xf>
    <xf numFmtId="0" fontId="2" fillId="0" borderId="5" xfId="0" applyFont="1" applyBorder="1" applyAlignment="1">
      <alignment horizontal="distributed" vertical="center" justifyLastLine="1"/>
    </xf>
    <xf numFmtId="0" fontId="2" fillId="0" borderId="4" xfId="0" applyFont="1" applyBorder="1" applyAlignment="1">
      <alignment horizontal="distributed" vertical="center" justifyLastLine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65"/>
  <sheetViews>
    <sheetView tabSelected="1" view="pageBreakPreview" zoomScaleNormal="100" zoomScaleSheetLayoutView="100" workbookViewId="0">
      <selection activeCell="B3" sqref="B3:F3"/>
    </sheetView>
  </sheetViews>
  <sheetFormatPr defaultRowHeight="12" x14ac:dyDescent="0.15"/>
  <cols>
    <col min="1" max="1" width="5.375" style="17" customWidth="1"/>
    <col min="2" max="2" width="15.375" style="17" customWidth="1"/>
    <col min="3" max="3" width="15.25" style="17" customWidth="1"/>
    <col min="4" max="5" width="16.625" style="17" customWidth="1"/>
    <col min="6" max="6" width="16.625" style="89" customWidth="1"/>
    <col min="7" max="16384" width="9" style="17"/>
  </cols>
  <sheetData>
    <row r="1" spans="2:6" ht="23.25" customHeight="1" x14ac:dyDescent="0.15">
      <c r="F1" s="90"/>
    </row>
    <row r="3" spans="2:6" ht="17.25" x14ac:dyDescent="0.15">
      <c r="B3" s="100" t="s">
        <v>121</v>
      </c>
      <c r="C3" s="100"/>
      <c r="D3" s="100"/>
      <c r="E3" s="100"/>
      <c r="F3" s="100"/>
    </row>
    <row r="5" spans="2:6" x14ac:dyDescent="0.15">
      <c r="B5" s="101" t="s">
        <v>32</v>
      </c>
      <c r="C5" s="101"/>
      <c r="D5" s="101"/>
      <c r="E5" s="101"/>
      <c r="F5" s="101"/>
    </row>
    <row r="6" spans="2:6" x14ac:dyDescent="0.15">
      <c r="B6" s="17" t="s">
        <v>36</v>
      </c>
      <c r="F6" s="79" t="s">
        <v>31</v>
      </c>
    </row>
    <row r="7" spans="2:6" ht="24" customHeight="1" x14ac:dyDescent="0.15">
      <c r="B7" s="80" t="s">
        <v>4</v>
      </c>
      <c r="C7" s="80" t="s">
        <v>5</v>
      </c>
      <c r="D7" s="81" t="s">
        <v>165</v>
      </c>
      <c r="E7" s="81" t="s">
        <v>166</v>
      </c>
      <c r="F7" s="82" t="s">
        <v>33</v>
      </c>
    </row>
    <row r="8" spans="2:6" ht="24" customHeight="1" x14ac:dyDescent="0.15">
      <c r="B8" s="102" t="s">
        <v>159</v>
      </c>
      <c r="C8" s="83"/>
      <c r="D8" s="95">
        <f>SUM(D9:D11)</f>
        <v>3818683</v>
      </c>
      <c r="E8" s="95">
        <f>SUM(E9:E11)</f>
        <v>3770538</v>
      </c>
      <c r="F8" s="95">
        <f>D8-E8</f>
        <v>48145</v>
      </c>
    </row>
    <row r="9" spans="2:6" ht="24" customHeight="1" x14ac:dyDescent="0.15">
      <c r="B9" s="103"/>
      <c r="C9" s="83" t="s">
        <v>38</v>
      </c>
      <c r="D9" s="95">
        <f>要求額!G8</f>
        <v>1838660</v>
      </c>
      <c r="E9" s="95">
        <v>1812589</v>
      </c>
      <c r="F9" s="95">
        <f t="shared" ref="F9:F59" si="0">D9-E9</f>
        <v>26071</v>
      </c>
    </row>
    <row r="10" spans="2:6" ht="24" customHeight="1" x14ac:dyDescent="0.15">
      <c r="B10" s="24"/>
      <c r="C10" s="83" t="s">
        <v>39</v>
      </c>
      <c r="D10" s="95">
        <f>要求額!G12</f>
        <v>1980022</v>
      </c>
      <c r="E10" s="95">
        <v>1957948</v>
      </c>
      <c r="F10" s="95">
        <f t="shared" si="0"/>
        <v>22074</v>
      </c>
    </row>
    <row r="11" spans="2:6" ht="24" customHeight="1" x14ac:dyDescent="0.15">
      <c r="B11" s="84"/>
      <c r="C11" s="83" t="s">
        <v>40</v>
      </c>
      <c r="D11" s="95">
        <f>要求額!G17</f>
        <v>1</v>
      </c>
      <c r="E11" s="95">
        <v>1</v>
      </c>
      <c r="F11" s="95">
        <f t="shared" si="0"/>
        <v>0</v>
      </c>
    </row>
    <row r="12" spans="2:6" ht="24" customHeight="1" x14ac:dyDescent="0.15">
      <c r="B12" s="102" t="s">
        <v>157</v>
      </c>
      <c r="C12" s="83"/>
      <c r="D12" s="95">
        <f>SUM(D13:D15)</f>
        <v>622909</v>
      </c>
      <c r="E12" s="95">
        <f>SUM(E13:E15)</f>
        <v>687977</v>
      </c>
      <c r="F12" s="95">
        <f>D12-E12</f>
        <v>-65068</v>
      </c>
    </row>
    <row r="13" spans="2:6" ht="24" customHeight="1" x14ac:dyDescent="0.15">
      <c r="B13" s="103"/>
      <c r="C13" s="83" t="s">
        <v>38</v>
      </c>
      <c r="D13" s="95">
        <f>要求額!G20</f>
        <v>157026</v>
      </c>
      <c r="E13" s="95">
        <v>157110</v>
      </c>
      <c r="F13" s="95">
        <f t="shared" ref="F13:F16" si="1">D13-E13</f>
        <v>-84</v>
      </c>
    </row>
    <row r="14" spans="2:6" ht="24" customHeight="1" x14ac:dyDescent="0.15">
      <c r="B14" s="85"/>
      <c r="C14" s="83" t="s">
        <v>39</v>
      </c>
      <c r="D14" s="95">
        <f>要求額!G22</f>
        <v>465882</v>
      </c>
      <c r="E14" s="95">
        <v>530866</v>
      </c>
      <c r="F14" s="95">
        <f t="shared" si="1"/>
        <v>-64984</v>
      </c>
    </row>
    <row r="15" spans="2:6" ht="24" customHeight="1" x14ac:dyDescent="0.15">
      <c r="B15" s="86"/>
      <c r="C15" s="83" t="s">
        <v>40</v>
      </c>
      <c r="D15" s="95">
        <f>要求額!G27</f>
        <v>1</v>
      </c>
      <c r="E15" s="95">
        <v>1</v>
      </c>
      <c r="F15" s="95">
        <f t="shared" si="1"/>
        <v>0</v>
      </c>
    </row>
    <row r="16" spans="2:6" ht="24" customHeight="1" x14ac:dyDescent="0.15">
      <c r="B16" s="98" t="s">
        <v>154</v>
      </c>
      <c r="C16" s="99"/>
      <c r="D16" s="95">
        <f>D8+D12</f>
        <v>4441592</v>
      </c>
      <c r="E16" s="95">
        <f t="shared" ref="E16" si="2">E8+E12</f>
        <v>4458515</v>
      </c>
      <c r="F16" s="95">
        <f t="shared" si="1"/>
        <v>-16923</v>
      </c>
    </row>
    <row r="17" spans="2:6" x14ac:dyDescent="0.15">
      <c r="B17" s="25"/>
      <c r="C17" s="87"/>
      <c r="D17" s="88"/>
      <c r="E17" s="88"/>
      <c r="F17" s="88"/>
    </row>
    <row r="18" spans="2:6" x14ac:dyDescent="0.15">
      <c r="B18" s="17" t="s">
        <v>37</v>
      </c>
      <c r="F18" s="79" t="s">
        <v>31</v>
      </c>
    </row>
    <row r="19" spans="2:6" ht="24" customHeight="1" x14ac:dyDescent="0.15">
      <c r="B19" s="80" t="s">
        <v>4</v>
      </c>
      <c r="C19" s="80" t="s">
        <v>5</v>
      </c>
      <c r="D19" s="81" t="str">
        <f>D7</f>
        <v>令和４年度
要求額</v>
      </c>
      <c r="E19" s="81" t="str">
        <f>E7</f>
        <v>令和３年度
当初予算額</v>
      </c>
      <c r="F19" s="82" t="s">
        <v>33</v>
      </c>
    </row>
    <row r="20" spans="2:6" ht="24" customHeight="1" x14ac:dyDescent="0.15">
      <c r="B20" s="104" t="s">
        <v>160</v>
      </c>
      <c r="C20" s="83"/>
      <c r="D20" s="95">
        <f>SUM(D21:D24)</f>
        <v>3759372</v>
      </c>
      <c r="E20" s="95">
        <f>SUM(E21:E24)</f>
        <v>3736950</v>
      </c>
      <c r="F20" s="95">
        <f t="shared" si="0"/>
        <v>22422</v>
      </c>
    </row>
    <row r="21" spans="2:6" ht="24" customHeight="1" x14ac:dyDescent="0.15">
      <c r="B21" s="105"/>
      <c r="C21" s="21" t="s">
        <v>41</v>
      </c>
      <c r="D21" s="95">
        <f>要求額!G34</f>
        <v>3540238</v>
      </c>
      <c r="E21" s="95">
        <v>3496288</v>
      </c>
      <c r="F21" s="95">
        <f t="shared" si="0"/>
        <v>43950</v>
      </c>
    </row>
    <row r="22" spans="2:6" ht="24" customHeight="1" x14ac:dyDescent="0.15">
      <c r="B22" s="91"/>
      <c r="C22" s="21" t="s">
        <v>42</v>
      </c>
      <c r="D22" s="95">
        <f>要求額!G46</f>
        <v>213834</v>
      </c>
      <c r="E22" s="95">
        <v>235362</v>
      </c>
      <c r="F22" s="95">
        <f t="shared" si="0"/>
        <v>-21528</v>
      </c>
    </row>
    <row r="23" spans="2:6" ht="24" customHeight="1" x14ac:dyDescent="0.15">
      <c r="B23" s="91"/>
      <c r="C23" s="21" t="s">
        <v>43</v>
      </c>
      <c r="D23" s="95">
        <f>要求額!G49</f>
        <v>300</v>
      </c>
      <c r="E23" s="95">
        <v>300</v>
      </c>
      <c r="F23" s="95">
        <f t="shared" si="0"/>
        <v>0</v>
      </c>
    </row>
    <row r="24" spans="2:6" ht="24" customHeight="1" x14ac:dyDescent="0.15">
      <c r="B24" s="92"/>
      <c r="C24" s="21" t="s">
        <v>44</v>
      </c>
      <c r="D24" s="95">
        <f>要求額!G51</f>
        <v>5000</v>
      </c>
      <c r="E24" s="95">
        <v>5000</v>
      </c>
      <c r="F24" s="95">
        <f t="shared" si="0"/>
        <v>0</v>
      </c>
    </row>
    <row r="25" spans="2:6" ht="24" customHeight="1" x14ac:dyDescent="0.15">
      <c r="B25" s="104" t="s">
        <v>158</v>
      </c>
      <c r="C25" s="83"/>
      <c r="D25" s="95">
        <f>SUM(D26:D29)</f>
        <v>609063</v>
      </c>
      <c r="E25" s="95">
        <f>SUM(E26:E29)</f>
        <v>727938</v>
      </c>
      <c r="F25" s="95">
        <f t="shared" ref="F25:F30" si="3">D25-E25</f>
        <v>-118875</v>
      </c>
    </row>
    <row r="26" spans="2:6" ht="24" customHeight="1" x14ac:dyDescent="0.15">
      <c r="B26" s="105"/>
      <c r="C26" s="21" t="s">
        <v>41</v>
      </c>
      <c r="D26" s="95">
        <f>要求額!G54</f>
        <v>550040</v>
      </c>
      <c r="E26" s="95">
        <v>645712</v>
      </c>
      <c r="F26" s="95">
        <f t="shared" si="3"/>
        <v>-95672</v>
      </c>
    </row>
    <row r="27" spans="2:6" ht="24" customHeight="1" x14ac:dyDescent="0.15">
      <c r="B27" s="85"/>
      <c r="C27" s="21" t="s">
        <v>42</v>
      </c>
      <c r="D27" s="95">
        <f>要求額!G61</f>
        <v>53973</v>
      </c>
      <c r="E27" s="95">
        <v>64222</v>
      </c>
      <c r="F27" s="95">
        <f t="shared" si="3"/>
        <v>-10249</v>
      </c>
    </row>
    <row r="28" spans="2:6" ht="24" customHeight="1" x14ac:dyDescent="0.15">
      <c r="B28" s="85"/>
      <c r="C28" s="21" t="s">
        <v>43</v>
      </c>
      <c r="D28" s="95">
        <f>要求額!G64</f>
        <v>50</v>
      </c>
      <c r="E28" s="95">
        <v>13004</v>
      </c>
      <c r="F28" s="95">
        <f t="shared" si="3"/>
        <v>-12954</v>
      </c>
    </row>
    <row r="29" spans="2:6" ht="24" customHeight="1" x14ac:dyDescent="0.15">
      <c r="B29" s="86"/>
      <c r="C29" s="21" t="s">
        <v>44</v>
      </c>
      <c r="D29" s="95">
        <f>要求額!G66</f>
        <v>5000</v>
      </c>
      <c r="E29" s="95">
        <v>5000</v>
      </c>
      <c r="F29" s="95">
        <f t="shared" si="3"/>
        <v>0</v>
      </c>
    </row>
    <row r="30" spans="2:6" ht="24" customHeight="1" x14ac:dyDescent="0.15">
      <c r="B30" s="98" t="s">
        <v>154</v>
      </c>
      <c r="C30" s="99"/>
      <c r="D30" s="95">
        <f>D20+D25</f>
        <v>4368435</v>
      </c>
      <c r="E30" s="95">
        <f>E20+E25</f>
        <v>4464888</v>
      </c>
      <c r="F30" s="95">
        <f t="shared" si="3"/>
        <v>-96453</v>
      </c>
    </row>
    <row r="31" spans="2:6" x14ac:dyDescent="0.15">
      <c r="D31" s="89"/>
      <c r="E31" s="89"/>
    </row>
    <row r="32" spans="2:6" x14ac:dyDescent="0.15">
      <c r="D32" s="89"/>
      <c r="E32" s="89"/>
    </row>
    <row r="33" spans="2:6" x14ac:dyDescent="0.15">
      <c r="D33" s="89"/>
      <c r="E33" s="89"/>
    </row>
    <row r="34" spans="2:6" x14ac:dyDescent="0.15">
      <c r="B34" s="101" t="s">
        <v>29</v>
      </c>
      <c r="C34" s="101"/>
      <c r="D34" s="101"/>
      <c r="E34" s="101"/>
      <c r="F34" s="101"/>
    </row>
    <row r="35" spans="2:6" x14ac:dyDescent="0.15">
      <c r="B35" s="17" t="s">
        <v>36</v>
      </c>
      <c r="F35" s="79" t="s">
        <v>31</v>
      </c>
    </row>
    <row r="36" spans="2:6" ht="24" customHeight="1" x14ac:dyDescent="0.15">
      <c r="B36" s="80" t="s">
        <v>4</v>
      </c>
      <c r="C36" s="80" t="s">
        <v>5</v>
      </c>
      <c r="D36" s="81" t="str">
        <f>D19</f>
        <v>令和４年度
要求額</v>
      </c>
      <c r="E36" s="81" t="str">
        <f>E19</f>
        <v>令和３年度
当初予算額</v>
      </c>
      <c r="F36" s="82" t="s">
        <v>33</v>
      </c>
    </row>
    <row r="37" spans="2:6" ht="24" customHeight="1" x14ac:dyDescent="0.15">
      <c r="B37" s="104" t="s">
        <v>161</v>
      </c>
      <c r="C37" s="83"/>
      <c r="D37" s="95">
        <f>SUM(D38:D43)</f>
        <v>2475194</v>
      </c>
      <c r="E37" s="95">
        <f t="shared" ref="E37" si="4">SUM(E38:E43)</f>
        <v>2160412</v>
      </c>
      <c r="F37" s="95">
        <f>SUM(F38:F43)</f>
        <v>314782</v>
      </c>
    </row>
    <row r="38" spans="2:6" ht="24" customHeight="1" x14ac:dyDescent="0.15">
      <c r="B38" s="105"/>
      <c r="C38" s="21" t="s">
        <v>119</v>
      </c>
      <c r="D38" s="95">
        <f>要求額!G74</f>
        <v>1846700</v>
      </c>
      <c r="E38" s="95">
        <v>1573000</v>
      </c>
      <c r="F38" s="95">
        <f>D38-E38</f>
        <v>273700</v>
      </c>
    </row>
    <row r="39" spans="2:6" ht="24" customHeight="1" x14ac:dyDescent="0.15">
      <c r="B39" s="85"/>
      <c r="C39" s="21" t="s">
        <v>114</v>
      </c>
      <c r="D39" s="95">
        <f>要求額!G76</f>
        <v>59600</v>
      </c>
      <c r="E39" s="95">
        <v>59869</v>
      </c>
      <c r="F39" s="95">
        <f t="shared" si="0"/>
        <v>-269</v>
      </c>
    </row>
    <row r="40" spans="2:6" ht="24" customHeight="1" x14ac:dyDescent="0.15">
      <c r="B40" s="85"/>
      <c r="C40" s="21" t="s">
        <v>115</v>
      </c>
      <c r="D40" s="95">
        <f>要求額!G78</f>
        <v>324741</v>
      </c>
      <c r="E40" s="95">
        <v>291663</v>
      </c>
      <c r="F40" s="95">
        <f t="shared" si="0"/>
        <v>33078</v>
      </c>
    </row>
    <row r="41" spans="2:6" ht="24" customHeight="1" x14ac:dyDescent="0.15">
      <c r="B41" s="85"/>
      <c r="C41" s="21" t="s">
        <v>116</v>
      </c>
      <c r="D41" s="95">
        <f>要求額!G80</f>
        <v>215000</v>
      </c>
      <c r="E41" s="95">
        <v>208000</v>
      </c>
      <c r="F41" s="95">
        <f t="shared" si="0"/>
        <v>7000</v>
      </c>
    </row>
    <row r="42" spans="2:6" ht="24" customHeight="1" x14ac:dyDescent="0.15">
      <c r="B42" s="85"/>
      <c r="C42" s="21" t="s">
        <v>117</v>
      </c>
      <c r="D42" s="95">
        <f>要求額!G82</f>
        <v>27893</v>
      </c>
      <c r="E42" s="95">
        <v>26960</v>
      </c>
      <c r="F42" s="95">
        <f t="shared" si="0"/>
        <v>933</v>
      </c>
    </row>
    <row r="43" spans="2:6" ht="24" customHeight="1" x14ac:dyDescent="0.15">
      <c r="B43" s="86"/>
      <c r="C43" s="21" t="s">
        <v>118</v>
      </c>
      <c r="D43" s="95">
        <f>要求額!G84</f>
        <v>1260</v>
      </c>
      <c r="E43" s="95">
        <v>920</v>
      </c>
      <c r="F43" s="95">
        <f t="shared" si="0"/>
        <v>340</v>
      </c>
    </row>
    <row r="44" spans="2:6" ht="24" customHeight="1" x14ac:dyDescent="0.15">
      <c r="B44" s="104" t="s">
        <v>162</v>
      </c>
      <c r="C44" s="83"/>
      <c r="D44" s="95">
        <f>SUM(D45:D50)</f>
        <v>490486</v>
      </c>
      <c r="E44" s="95">
        <f>SUM(E45:E50)</f>
        <v>317126</v>
      </c>
      <c r="F44" s="95">
        <f>SUM(F45:F50)</f>
        <v>173360</v>
      </c>
    </row>
    <row r="45" spans="2:6" ht="24" customHeight="1" x14ac:dyDescent="0.15">
      <c r="B45" s="105"/>
      <c r="C45" s="21" t="s">
        <v>119</v>
      </c>
      <c r="D45" s="95">
        <f>要求額!G87</f>
        <v>338600</v>
      </c>
      <c r="E45" s="95">
        <v>194200</v>
      </c>
      <c r="F45" s="95">
        <f t="shared" ref="F45:F50" si="5">D45-E45</f>
        <v>144400</v>
      </c>
    </row>
    <row r="46" spans="2:6" ht="24" customHeight="1" x14ac:dyDescent="0.15">
      <c r="B46" s="85"/>
      <c r="C46" s="21" t="s">
        <v>114</v>
      </c>
      <c r="D46" s="95">
        <f>要求額!G89</f>
        <v>3543</v>
      </c>
      <c r="E46" s="95">
        <v>4395</v>
      </c>
      <c r="F46" s="95">
        <f t="shared" si="5"/>
        <v>-852</v>
      </c>
    </row>
    <row r="47" spans="2:6" ht="24" customHeight="1" x14ac:dyDescent="0.15">
      <c r="B47" s="85"/>
      <c r="C47" s="21" t="s">
        <v>115</v>
      </c>
      <c r="D47" s="95">
        <f>要求額!G91</f>
        <v>83666</v>
      </c>
      <c r="E47" s="95">
        <v>105884</v>
      </c>
      <c r="F47" s="95">
        <f>D47-E47</f>
        <v>-22218</v>
      </c>
    </row>
    <row r="48" spans="2:6" ht="24" customHeight="1" x14ac:dyDescent="0.15">
      <c r="B48" s="85"/>
      <c r="C48" s="21" t="s">
        <v>116</v>
      </c>
      <c r="D48" s="95">
        <f>要求額!G93</f>
        <v>60000</v>
      </c>
      <c r="E48" s="95">
        <v>8000</v>
      </c>
      <c r="F48" s="95">
        <f t="shared" si="5"/>
        <v>52000</v>
      </c>
    </row>
    <row r="49" spans="2:6" ht="24" customHeight="1" x14ac:dyDescent="0.15">
      <c r="B49" s="85"/>
      <c r="C49" s="21" t="s">
        <v>117</v>
      </c>
      <c r="D49" s="95">
        <f>要求額!G95</f>
        <v>4627</v>
      </c>
      <c r="E49" s="95">
        <v>4627</v>
      </c>
      <c r="F49" s="95">
        <f t="shared" si="5"/>
        <v>0</v>
      </c>
    </row>
    <row r="50" spans="2:6" ht="24" customHeight="1" x14ac:dyDescent="0.15">
      <c r="B50" s="86"/>
      <c r="C50" s="21" t="s">
        <v>118</v>
      </c>
      <c r="D50" s="95">
        <f>要求額!G97</f>
        <v>50</v>
      </c>
      <c r="E50" s="95">
        <v>20</v>
      </c>
      <c r="F50" s="95">
        <f t="shared" si="5"/>
        <v>30</v>
      </c>
    </row>
    <row r="51" spans="2:6" ht="24" customHeight="1" x14ac:dyDescent="0.15">
      <c r="B51" s="98" t="s">
        <v>154</v>
      </c>
      <c r="C51" s="99"/>
      <c r="D51" s="95">
        <f>D37+D44</f>
        <v>2965680</v>
      </c>
      <c r="E51" s="95">
        <f>E37+E44</f>
        <v>2477538</v>
      </c>
      <c r="F51" s="95">
        <f>D51-E51</f>
        <v>488142</v>
      </c>
    </row>
    <row r="52" spans="2:6" x14ac:dyDescent="0.15">
      <c r="D52" s="89"/>
      <c r="E52" s="89"/>
    </row>
    <row r="53" spans="2:6" x14ac:dyDescent="0.15">
      <c r="B53" s="17" t="s">
        <v>37</v>
      </c>
      <c r="F53" s="79" t="s">
        <v>31</v>
      </c>
    </row>
    <row r="54" spans="2:6" ht="24" customHeight="1" x14ac:dyDescent="0.15">
      <c r="B54" s="80" t="s">
        <v>4</v>
      </c>
      <c r="C54" s="80" t="s">
        <v>5</v>
      </c>
      <c r="D54" s="81" t="str">
        <f>D36</f>
        <v>令和４年度
要求額</v>
      </c>
      <c r="E54" s="81" t="str">
        <f>E36</f>
        <v>令和３年度
当初予算額</v>
      </c>
      <c r="F54" s="82" t="s">
        <v>33</v>
      </c>
    </row>
    <row r="55" spans="2:6" ht="24" customHeight="1" x14ac:dyDescent="0.15">
      <c r="B55" s="104" t="s">
        <v>163</v>
      </c>
      <c r="C55" s="83"/>
      <c r="D55" s="95">
        <f>SUM(D56:D59)</f>
        <v>3281080</v>
      </c>
      <c r="E55" s="95">
        <f t="shared" ref="E55" si="6">SUM(E56:E59)</f>
        <v>2930868</v>
      </c>
      <c r="F55" s="95">
        <f>SUM(F56:F59)</f>
        <v>350212</v>
      </c>
    </row>
    <row r="56" spans="2:6" ht="24" customHeight="1" x14ac:dyDescent="0.15">
      <c r="B56" s="105"/>
      <c r="C56" s="83" t="s">
        <v>45</v>
      </c>
      <c r="D56" s="95">
        <f>要求額!G104</f>
        <v>1443005</v>
      </c>
      <c r="E56" s="95">
        <v>1126141</v>
      </c>
      <c r="F56" s="95">
        <f t="shared" si="0"/>
        <v>316864</v>
      </c>
    </row>
    <row r="57" spans="2:6" ht="24" customHeight="1" x14ac:dyDescent="0.15">
      <c r="B57" s="93"/>
      <c r="C57" s="83" t="s">
        <v>46</v>
      </c>
      <c r="D57" s="95">
        <f>要求額!G111</f>
        <v>1831075</v>
      </c>
      <c r="E57" s="95">
        <v>1797727</v>
      </c>
      <c r="F57" s="95">
        <f t="shared" si="0"/>
        <v>33348</v>
      </c>
    </row>
    <row r="58" spans="2:6" ht="24" customHeight="1" x14ac:dyDescent="0.15">
      <c r="B58" s="93"/>
      <c r="C58" s="83" t="s">
        <v>120</v>
      </c>
      <c r="D58" s="95">
        <f>要求額!G113</f>
        <v>2000</v>
      </c>
      <c r="E58" s="95">
        <v>2000</v>
      </c>
      <c r="F58" s="95">
        <f t="shared" si="0"/>
        <v>0</v>
      </c>
    </row>
    <row r="59" spans="2:6" ht="24" customHeight="1" x14ac:dyDescent="0.15">
      <c r="B59" s="94"/>
      <c r="C59" s="83" t="s">
        <v>44</v>
      </c>
      <c r="D59" s="95">
        <f>要求額!G115</f>
        <v>5000</v>
      </c>
      <c r="E59" s="95">
        <v>5000</v>
      </c>
      <c r="F59" s="95">
        <f t="shared" si="0"/>
        <v>0</v>
      </c>
    </row>
    <row r="60" spans="2:6" ht="24" customHeight="1" x14ac:dyDescent="0.15">
      <c r="B60" s="104" t="s">
        <v>164</v>
      </c>
      <c r="C60" s="83"/>
      <c r="D60" s="95">
        <f>SUM(D61:D64)</f>
        <v>644935</v>
      </c>
      <c r="E60" s="95">
        <f t="shared" ref="E60" si="7">SUM(E61:E64)</f>
        <v>433716</v>
      </c>
      <c r="F60" s="95">
        <f>SUM(F61:F64)</f>
        <v>211219</v>
      </c>
    </row>
    <row r="61" spans="2:6" ht="24" customHeight="1" x14ac:dyDescent="0.15">
      <c r="B61" s="105"/>
      <c r="C61" s="83" t="s">
        <v>45</v>
      </c>
      <c r="D61" s="95">
        <f>要求額!G118</f>
        <v>205217</v>
      </c>
      <c r="E61" s="95">
        <v>17952</v>
      </c>
      <c r="F61" s="95">
        <f t="shared" ref="F61:F65" si="8">D61-E61</f>
        <v>187265</v>
      </c>
    </row>
    <row r="62" spans="2:6" ht="24" customHeight="1" x14ac:dyDescent="0.15">
      <c r="B62" s="24"/>
      <c r="C62" s="83" t="s">
        <v>46</v>
      </c>
      <c r="D62" s="95">
        <f>要求額!G121</f>
        <v>434218</v>
      </c>
      <c r="E62" s="95">
        <v>410264</v>
      </c>
      <c r="F62" s="95">
        <f t="shared" si="8"/>
        <v>23954</v>
      </c>
    </row>
    <row r="63" spans="2:6" ht="24" customHeight="1" x14ac:dyDescent="0.15">
      <c r="B63" s="24"/>
      <c r="C63" s="83" t="s">
        <v>120</v>
      </c>
      <c r="D63" s="95">
        <f>要求額!G123</f>
        <v>500</v>
      </c>
      <c r="E63" s="95">
        <v>500</v>
      </c>
      <c r="F63" s="95">
        <f t="shared" si="8"/>
        <v>0</v>
      </c>
    </row>
    <row r="64" spans="2:6" ht="24" customHeight="1" x14ac:dyDescent="0.15">
      <c r="B64" s="84"/>
      <c r="C64" s="83" t="s">
        <v>44</v>
      </c>
      <c r="D64" s="95">
        <f>要求額!G125</f>
        <v>5000</v>
      </c>
      <c r="E64" s="95">
        <v>5000</v>
      </c>
      <c r="F64" s="95">
        <f t="shared" si="8"/>
        <v>0</v>
      </c>
    </row>
    <row r="65" spans="2:6" ht="24" customHeight="1" x14ac:dyDescent="0.15">
      <c r="B65" s="98" t="s">
        <v>154</v>
      </c>
      <c r="C65" s="99"/>
      <c r="D65" s="95">
        <f>D55+D60</f>
        <v>3926015</v>
      </c>
      <c r="E65" s="95">
        <f>E55+E60</f>
        <v>3364584</v>
      </c>
      <c r="F65" s="95">
        <f t="shared" si="8"/>
        <v>561431</v>
      </c>
    </row>
  </sheetData>
  <mergeCells count="15">
    <mergeCell ref="B51:C51"/>
    <mergeCell ref="B65:C65"/>
    <mergeCell ref="B3:F3"/>
    <mergeCell ref="B5:F5"/>
    <mergeCell ref="B34:F34"/>
    <mergeCell ref="B16:C16"/>
    <mergeCell ref="B30:C30"/>
    <mergeCell ref="B8:B9"/>
    <mergeCell ref="B12:B13"/>
    <mergeCell ref="B20:B21"/>
    <mergeCell ref="B25:B26"/>
    <mergeCell ref="B37:B38"/>
    <mergeCell ref="B44:B45"/>
    <mergeCell ref="B55:B56"/>
    <mergeCell ref="B60:B61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rowBreaks count="1" manualBreakCount="1">
    <brk id="33" max="16383" man="1"/>
  </rowBreaks>
  <colBreaks count="1" manualBreakCount="1">
    <brk id="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32"/>
  <sheetViews>
    <sheetView view="pageBreakPreview" zoomScaleNormal="75" zoomScaleSheetLayoutView="100" workbookViewId="0">
      <selection activeCell="A2" sqref="A2:I2"/>
    </sheetView>
  </sheetViews>
  <sheetFormatPr defaultRowHeight="17.100000000000001" customHeight="1" x14ac:dyDescent="0.15"/>
  <cols>
    <col min="1" max="1" width="2" style="1" customWidth="1"/>
    <col min="2" max="2" width="12.5" style="1" customWidth="1"/>
    <col min="3" max="3" width="2" style="1" customWidth="1"/>
    <col min="4" max="4" width="12.125" style="1" customWidth="1"/>
    <col min="5" max="5" width="2.625" style="1" customWidth="1"/>
    <col min="6" max="6" width="15.125" style="1" customWidth="1"/>
    <col min="7" max="7" width="15.625" style="2" customWidth="1"/>
    <col min="8" max="8" width="24.75" style="3" customWidth="1"/>
    <col min="9" max="9" width="2.125" style="3" customWidth="1"/>
    <col min="10" max="16384" width="9" style="3"/>
  </cols>
  <sheetData>
    <row r="1" spans="1:13" ht="17.100000000000001" customHeight="1" x14ac:dyDescent="0.15">
      <c r="H1" s="4"/>
      <c r="I1" s="53"/>
    </row>
    <row r="2" spans="1:13" ht="17.100000000000001" customHeight="1" x14ac:dyDescent="0.15">
      <c r="A2" s="122" t="s">
        <v>51</v>
      </c>
      <c r="B2" s="122"/>
      <c r="C2" s="122"/>
      <c r="D2" s="122"/>
      <c r="E2" s="122"/>
      <c r="F2" s="122"/>
      <c r="G2" s="122"/>
      <c r="H2" s="122"/>
      <c r="I2" s="122"/>
    </row>
    <row r="3" spans="1:13" ht="17.100000000000001" customHeight="1" x14ac:dyDescent="0.15">
      <c r="A3" s="54"/>
      <c r="B3" s="54"/>
      <c r="C3" s="54"/>
      <c r="D3" s="54"/>
      <c r="E3" s="54"/>
      <c r="F3" s="54"/>
      <c r="G3" s="54"/>
      <c r="H3" s="54"/>
      <c r="I3" s="54"/>
    </row>
    <row r="4" spans="1:13" ht="17.100000000000001" customHeight="1" x14ac:dyDescent="0.15">
      <c r="A4" s="114" t="s">
        <v>28</v>
      </c>
      <c r="B4" s="115"/>
      <c r="C4" s="115"/>
      <c r="D4" s="115"/>
      <c r="E4" s="115"/>
      <c r="F4" s="115"/>
      <c r="G4" s="115"/>
      <c r="H4" s="115"/>
      <c r="I4" s="115"/>
    </row>
    <row r="5" spans="1:13" ht="17.100000000000001" customHeight="1" x14ac:dyDescent="0.15">
      <c r="B5" s="5" t="s">
        <v>20</v>
      </c>
      <c r="I5" s="6" t="s">
        <v>31</v>
      </c>
    </row>
    <row r="6" spans="1:13" s="9" customFormat="1" ht="27.95" customHeight="1" x14ac:dyDescent="0.15">
      <c r="A6" s="106" t="s">
        <v>4</v>
      </c>
      <c r="B6" s="106"/>
      <c r="C6" s="106" t="s">
        <v>5</v>
      </c>
      <c r="D6" s="106"/>
      <c r="E6" s="106" t="s">
        <v>6</v>
      </c>
      <c r="F6" s="106"/>
      <c r="G6" s="55" t="s">
        <v>165</v>
      </c>
      <c r="H6" s="123" t="s">
        <v>7</v>
      </c>
      <c r="I6" s="124"/>
      <c r="J6" s="7"/>
      <c r="K6" s="8"/>
      <c r="L6" s="8"/>
      <c r="M6" s="8"/>
    </row>
    <row r="7" spans="1:13" s="17" customFormat="1" ht="17.100000000000001" customHeight="1" x14ac:dyDescent="0.15">
      <c r="A7" s="58" t="s">
        <v>21</v>
      </c>
      <c r="B7" s="110" t="s">
        <v>136</v>
      </c>
      <c r="C7" s="12"/>
      <c r="D7" s="13"/>
      <c r="E7" s="12"/>
      <c r="F7" s="13"/>
      <c r="G7" s="97">
        <f>SUM(G8:G18)/2</f>
        <v>3818683</v>
      </c>
      <c r="H7" s="14"/>
      <c r="I7" s="56"/>
      <c r="J7" s="15"/>
      <c r="K7" s="16"/>
      <c r="L7" s="16"/>
      <c r="M7" s="16"/>
    </row>
    <row r="8" spans="1:13" s="17" customFormat="1" ht="17.100000000000001" customHeight="1" x14ac:dyDescent="0.15">
      <c r="A8" s="18"/>
      <c r="B8" s="111"/>
      <c r="C8" s="10" t="s">
        <v>21</v>
      </c>
      <c r="D8" s="20" t="s">
        <v>8</v>
      </c>
      <c r="E8" s="12"/>
      <c r="F8" s="13"/>
      <c r="G8" s="97">
        <f>SUM(G9:G11)</f>
        <v>1838660</v>
      </c>
      <c r="H8" s="22"/>
      <c r="I8" s="21"/>
      <c r="J8" s="15"/>
      <c r="K8" s="16"/>
      <c r="L8" s="16"/>
      <c r="M8" s="16"/>
    </row>
    <row r="9" spans="1:13" s="17" customFormat="1" ht="17.100000000000001" customHeight="1" x14ac:dyDescent="0.15">
      <c r="A9" s="18"/>
      <c r="B9" s="19"/>
      <c r="C9" s="18"/>
      <c r="D9" s="19"/>
      <c r="E9" s="23" t="s">
        <v>21</v>
      </c>
      <c r="F9" s="20" t="s">
        <v>135</v>
      </c>
      <c r="G9" s="97">
        <v>1430443</v>
      </c>
      <c r="H9" s="22" t="s">
        <v>111</v>
      </c>
      <c r="I9" s="21"/>
      <c r="J9" s="24"/>
      <c r="K9" s="25"/>
      <c r="L9" s="25"/>
      <c r="M9" s="25"/>
    </row>
    <row r="10" spans="1:13" s="17" customFormat="1" ht="17.100000000000001" customHeight="1" x14ac:dyDescent="0.15">
      <c r="A10" s="18"/>
      <c r="B10" s="19"/>
      <c r="C10" s="18"/>
      <c r="D10" s="19"/>
      <c r="E10" s="12" t="s">
        <v>22</v>
      </c>
      <c r="F10" s="13" t="s">
        <v>52</v>
      </c>
      <c r="G10" s="97">
        <v>407666</v>
      </c>
      <c r="H10" s="22" t="s">
        <v>53</v>
      </c>
      <c r="I10" s="21"/>
      <c r="J10" s="24"/>
      <c r="K10" s="25"/>
      <c r="L10" s="25"/>
      <c r="M10" s="25"/>
    </row>
    <row r="11" spans="1:13" s="17" customFormat="1" ht="17.100000000000001" customHeight="1" x14ac:dyDescent="0.15">
      <c r="A11" s="18"/>
      <c r="B11" s="19"/>
      <c r="C11" s="18"/>
      <c r="D11" s="19"/>
      <c r="E11" s="23" t="s">
        <v>23</v>
      </c>
      <c r="F11" s="11" t="s">
        <v>110</v>
      </c>
      <c r="G11" s="97">
        <v>551</v>
      </c>
      <c r="H11" s="22" t="s">
        <v>122</v>
      </c>
      <c r="I11" s="21"/>
      <c r="J11" s="24"/>
      <c r="K11" s="25"/>
      <c r="L11" s="25"/>
      <c r="M11" s="25"/>
    </row>
    <row r="12" spans="1:13" s="17" customFormat="1" ht="17.100000000000001" customHeight="1" x14ac:dyDescent="0.15">
      <c r="A12" s="18"/>
      <c r="B12" s="19"/>
      <c r="C12" s="10" t="s">
        <v>22</v>
      </c>
      <c r="D12" s="20" t="s">
        <v>10</v>
      </c>
      <c r="E12" s="12"/>
      <c r="F12" s="13"/>
      <c r="G12" s="97">
        <f>SUM(G13:G16)</f>
        <v>1980022</v>
      </c>
      <c r="H12" s="22"/>
      <c r="I12" s="21"/>
      <c r="J12" s="15"/>
      <c r="K12" s="16"/>
      <c r="L12" s="16"/>
      <c r="M12" s="16"/>
    </row>
    <row r="13" spans="1:13" s="17" customFormat="1" ht="17.100000000000001" customHeight="1" x14ac:dyDescent="0.15">
      <c r="A13" s="18"/>
      <c r="B13" s="19"/>
      <c r="C13" s="18"/>
      <c r="D13" s="19"/>
      <c r="E13" s="10" t="s">
        <v>21</v>
      </c>
      <c r="F13" s="20" t="s">
        <v>54</v>
      </c>
      <c r="G13" s="97">
        <v>746802</v>
      </c>
      <c r="H13" s="22" t="s">
        <v>56</v>
      </c>
      <c r="I13" s="21"/>
      <c r="J13" s="24"/>
      <c r="K13" s="25"/>
      <c r="L13" s="25"/>
      <c r="M13" s="25"/>
    </row>
    <row r="14" spans="1:13" s="17" customFormat="1" ht="17.100000000000001" customHeight="1" x14ac:dyDescent="0.15">
      <c r="A14" s="18"/>
      <c r="B14" s="19"/>
      <c r="C14" s="18"/>
      <c r="D14" s="19"/>
      <c r="E14" s="10" t="s">
        <v>98</v>
      </c>
      <c r="F14" s="20" t="s">
        <v>55</v>
      </c>
      <c r="G14" s="97">
        <v>143354</v>
      </c>
      <c r="H14" s="22" t="s">
        <v>57</v>
      </c>
      <c r="I14" s="21"/>
      <c r="J14" s="24"/>
      <c r="K14" s="25"/>
      <c r="L14" s="25"/>
      <c r="M14" s="25"/>
    </row>
    <row r="15" spans="1:13" s="17" customFormat="1" ht="17.100000000000001" customHeight="1" x14ac:dyDescent="0.15">
      <c r="A15" s="18"/>
      <c r="B15" s="19"/>
      <c r="C15" s="18"/>
      <c r="D15" s="19"/>
      <c r="E15" s="10" t="s">
        <v>34</v>
      </c>
      <c r="F15" s="20" t="s">
        <v>50</v>
      </c>
      <c r="G15" s="97">
        <v>1083878</v>
      </c>
      <c r="H15" s="22"/>
      <c r="I15" s="21"/>
      <c r="J15" s="24"/>
      <c r="K15" s="25"/>
      <c r="L15" s="25"/>
      <c r="M15" s="25"/>
    </row>
    <row r="16" spans="1:13" s="17" customFormat="1" ht="17.100000000000001" customHeight="1" x14ac:dyDescent="0.15">
      <c r="A16" s="18"/>
      <c r="B16" s="19"/>
      <c r="C16" s="18"/>
      <c r="D16" s="19"/>
      <c r="E16" s="10" t="s">
        <v>30</v>
      </c>
      <c r="F16" s="20" t="s">
        <v>9</v>
      </c>
      <c r="G16" s="97">
        <v>5988</v>
      </c>
      <c r="H16" s="22" t="s">
        <v>155</v>
      </c>
      <c r="I16" s="21"/>
      <c r="J16" s="24"/>
      <c r="K16" s="25"/>
      <c r="L16" s="25"/>
      <c r="M16" s="25"/>
    </row>
    <row r="17" spans="1:14" s="17" customFormat="1" ht="17.100000000000001" customHeight="1" x14ac:dyDescent="0.15">
      <c r="A17" s="18"/>
      <c r="B17" s="19"/>
      <c r="C17" s="10" t="s">
        <v>23</v>
      </c>
      <c r="D17" s="20" t="s">
        <v>11</v>
      </c>
      <c r="E17" s="12"/>
      <c r="F17" s="13"/>
      <c r="G17" s="97">
        <f>G18</f>
        <v>1</v>
      </c>
      <c r="H17" s="22"/>
      <c r="I17" s="21"/>
      <c r="J17" s="15"/>
      <c r="K17" s="16"/>
      <c r="L17" s="16"/>
      <c r="M17" s="16"/>
    </row>
    <row r="18" spans="1:14" s="17" customFormat="1" ht="17.100000000000001" customHeight="1" x14ac:dyDescent="0.15">
      <c r="A18" s="26"/>
      <c r="B18" s="27"/>
      <c r="C18" s="26"/>
      <c r="D18" s="27"/>
      <c r="E18" s="12" t="s">
        <v>88</v>
      </c>
      <c r="F18" s="28" t="s">
        <v>12</v>
      </c>
      <c r="G18" s="97">
        <v>1</v>
      </c>
      <c r="H18" s="29"/>
      <c r="I18" s="56"/>
    </row>
    <row r="19" spans="1:14" s="17" customFormat="1" ht="17.100000000000001" customHeight="1" x14ac:dyDescent="0.15">
      <c r="A19" s="58" t="s">
        <v>22</v>
      </c>
      <c r="B19" s="110" t="s">
        <v>140</v>
      </c>
      <c r="C19" s="12"/>
      <c r="D19" s="13"/>
      <c r="E19" s="12"/>
      <c r="F19" s="13"/>
      <c r="G19" s="97">
        <f>SUM(G20:G28)/2</f>
        <v>622909</v>
      </c>
      <c r="H19" s="14"/>
      <c r="I19" s="56"/>
      <c r="J19" s="15"/>
      <c r="K19" s="16"/>
      <c r="L19" s="16"/>
      <c r="M19" s="16"/>
    </row>
    <row r="20" spans="1:14" s="17" customFormat="1" ht="17.100000000000001" customHeight="1" x14ac:dyDescent="0.15">
      <c r="A20" s="18"/>
      <c r="B20" s="111"/>
      <c r="C20" s="10" t="s">
        <v>21</v>
      </c>
      <c r="D20" s="20" t="s">
        <v>8</v>
      </c>
      <c r="E20" s="12"/>
      <c r="F20" s="13"/>
      <c r="G20" s="97">
        <f>SUM(G21:G21)</f>
        <v>157026</v>
      </c>
      <c r="H20" s="22"/>
      <c r="I20" s="21"/>
      <c r="J20" s="15"/>
      <c r="K20" s="16"/>
      <c r="L20" s="16"/>
      <c r="M20" s="16"/>
    </row>
    <row r="21" spans="1:14" s="17" customFormat="1" ht="17.100000000000001" customHeight="1" x14ac:dyDescent="0.15">
      <c r="A21" s="18"/>
      <c r="B21" s="19"/>
      <c r="C21" s="18"/>
      <c r="D21" s="19"/>
      <c r="E21" s="23" t="s">
        <v>21</v>
      </c>
      <c r="F21" s="20" t="s">
        <v>135</v>
      </c>
      <c r="G21" s="97">
        <v>157026</v>
      </c>
      <c r="H21" s="22" t="s">
        <v>141</v>
      </c>
      <c r="I21" s="21"/>
      <c r="J21" s="24"/>
      <c r="K21" s="25"/>
      <c r="L21" s="25"/>
      <c r="M21" s="25"/>
    </row>
    <row r="22" spans="1:14" s="17" customFormat="1" ht="17.100000000000001" customHeight="1" x14ac:dyDescent="0.15">
      <c r="A22" s="18"/>
      <c r="B22" s="19"/>
      <c r="C22" s="10" t="s">
        <v>22</v>
      </c>
      <c r="D22" s="20" t="s">
        <v>10</v>
      </c>
      <c r="E22" s="12"/>
      <c r="F22" s="13"/>
      <c r="G22" s="97">
        <f>SUM(G23:G26)</f>
        <v>465882</v>
      </c>
      <c r="H22" s="22"/>
      <c r="I22" s="21"/>
      <c r="J22" s="15"/>
      <c r="K22" s="16"/>
      <c r="L22" s="16"/>
      <c r="M22" s="16"/>
    </row>
    <row r="23" spans="1:14" s="17" customFormat="1" ht="17.100000000000001" customHeight="1" x14ac:dyDescent="0.15">
      <c r="A23" s="18"/>
      <c r="B23" s="19"/>
      <c r="C23" s="18"/>
      <c r="D23" s="19"/>
      <c r="E23" s="10" t="s">
        <v>21</v>
      </c>
      <c r="F23" s="20" t="s">
        <v>54</v>
      </c>
      <c r="G23" s="97">
        <v>245792</v>
      </c>
      <c r="H23" s="22" t="s">
        <v>56</v>
      </c>
      <c r="I23" s="21"/>
      <c r="J23" s="24"/>
      <c r="K23" s="25"/>
      <c r="L23" s="25"/>
      <c r="M23" s="25"/>
    </row>
    <row r="24" spans="1:14" s="17" customFormat="1" ht="17.100000000000001" customHeight="1" x14ac:dyDescent="0.15">
      <c r="A24" s="18"/>
      <c r="B24" s="19"/>
      <c r="C24" s="18"/>
      <c r="D24" s="19"/>
      <c r="E24" s="10" t="s">
        <v>22</v>
      </c>
      <c r="F24" s="20" t="s">
        <v>55</v>
      </c>
      <c r="G24" s="97">
        <v>48371</v>
      </c>
      <c r="H24" s="22" t="s">
        <v>57</v>
      </c>
      <c r="I24" s="21"/>
      <c r="J24" s="24"/>
      <c r="K24" s="25"/>
      <c r="L24" s="25"/>
      <c r="M24" s="25"/>
    </row>
    <row r="25" spans="1:14" s="17" customFormat="1" ht="17.100000000000001" customHeight="1" x14ac:dyDescent="0.15">
      <c r="A25" s="18"/>
      <c r="B25" s="19"/>
      <c r="C25" s="18"/>
      <c r="D25" s="19"/>
      <c r="E25" s="10" t="s">
        <v>23</v>
      </c>
      <c r="F25" s="20" t="s">
        <v>50</v>
      </c>
      <c r="G25" s="97">
        <v>171687</v>
      </c>
      <c r="H25" s="22"/>
      <c r="I25" s="21"/>
      <c r="J25" s="24"/>
      <c r="K25" s="25"/>
      <c r="L25" s="25"/>
      <c r="M25" s="25"/>
    </row>
    <row r="26" spans="1:14" s="17" customFormat="1" ht="17.100000000000001" customHeight="1" x14ac:dyDescent="0.15">
      <c r="A26" s="18"/>
      <c r="B26" s="19"/>
      <c r="C26" s="26"/>
      <c r="D26" s="27"/>
      <c r="E26" s="12" t="s">
        <v>30</v>
      </c>
      <c r="F26" s="13" t="s">
        <v>9</v>
      </c>
      <c r="G26" s="97">
        <v>32</v>
      </c>
      <c r="H26" s="22" t="s">
        <v>173</v>
      </c>
      <c r="I26" s="21"/>
      <c r="J26" s="24"/>
      <c r="K26" s="25"/>
      <c r="L26" s="25"/>
      <c r="M26" s="25"/>
    </row>
    <row r="27" spans="1:14" s="17" customFormat="1" ht="17.100000000000001" customHeight="1" x14ac:dyDescent="0.15">
      <c r="A27" s="18"/>
      <c r="B27" s="19"/>
      <c r="C27" s="10" t="s">
        <v>23</v>
      </c>
      <c r="D27" s="20" t="s">
        <v>11</v>
      </c>
      <c r="E27" s="12"/>
      <c r="F27" s="13"/>
      <c r="G27" s="97">
        <f>G28</f>
        <v>1</v>
      </c>
      <c r="H27" s="96"/>
      <c r="I27" s="21"/>
      <c r="J27" s="15"/>
      <c r="K27" s="16"/>
      <c r="L27" s="16"/>
      <c r="M27" s="16"/>
    </row>
    <row r="28" spans="1:14" s="17" customFormat="1" ht="17.100000000000001" customHeight="1" x14ac:dyDescent="0.15">
      <c r="A28" s="26"/>
      <c r="B28" s="27"/>
      <c r="C28" s="26"/>
      <c r="D28" s="27"/>
      <c r="E28" s="12" t="s">
        <v>21</v>
      </c>
      <c r="F28" s="28" t="s">
        <v>12</v>
      </c>
      <c r="G28" s="97">
        <v>1</v>
      </c>
      <c r="H28" s="29"/>
      <c r="I28" s="56"/>
    </row>
    <row r="29" spans="1:14" s="17" customFormat="1" ht="17.100000000000001" customHeight="1" x14ac:dyDescent="0.15">
      <c r="A29" s="107" t="s">
        <v>153</v>
      </c>
      <c r="B29" s="108"/>
      <c r="C29" s="108"/>
      <c r="D29" s="108"/>
      <c r="E29" s="108"/>
      <c r="F29" s="109"/>
      <c r="G29" s="97">
        <f>G7+G19</f>
        <v>4441592</v>
      </c>
      <c r="H29" s="22"/>
      <c r="I29" s="21"/>
      <c r="J29" s="24"/>
      <c r="K29" s="25"/>
      <c r="L29" s="25"/>
      <c r="M29" s="25"/>
    </row>
    <row r="30" spans="1:14" s="17" customFormat="1" ht="17.100000000000001" customHeight="1" x14ac:dyDescent="0.15">
      <c r="A30" s="30"/>
    </row>
    <row r="31" spans="1:14" s="17" customFormat="1" ht="17.100000000000001" customHeight="1" x14ac:dyDescent="0.15">
      <c r="A31" s="1"/>
      <c r="B31" s="5" t="s">
        <v>19</v>
      </c>
      <c r="C31" s="1"/>
      <c r="D31" s="1"/>
      <c r="E31" s="1"/>
      <c r="F31" s="1"/>
      <c r="G31" s="2"/>
      <c r="H31" s="3"/>
      <c r="I31" s="6" t="s">
        <v>31</v>
      </c>
    </row>
    <row r="32" spans="1:14" s="17" customFormat="1" ht="27.95" customHeight="1" x14ac:dyDescent="0.15">
      <c r="A32" s="106" t="s">
        <v>1</v>
      </c>
      <c r="B32" s="106"/>
      <c r="C32" s="106" t="s">
        <v>2</v>
      </c>
      <c r="D32" s="106"/>
      <c r="E32" s="106" t="s">
        <v>3</v>
      </c>
      <c r="F32" s="106"/>
      <c r="G32" s="55" t="str">
        <f>G6</f>
        <v>令和４年度
要求額</v>
      </c>
      <c r="H32" s="124" t="s">
        <v>7</v>
      </c>
      <c r="I32" s="116"/>
      <c r="J32" s="7"/>
      <c r="K32" s="8"/>
      <c r="L32" s="8"/>
      <c r="M32" s="8"/>
      <c r="N32" s="25"/>
    </row>
    <row r="33" spans="1:14" s="17" customFormat="1" ht="17.100000000000001" customHeight="1" x14ac:dyDescent="0.15">
      <c r="A33" s="58" t="s">
        <v>0</v>
      </c>
      <c r="B33" s="110" t="s">
        <v>137</v>
      </c>
      <c r="C33" s="12"/>
      <c r="D33" s="13"/>
      <c r="E33" s="12"/>
      <c r="F33" s="13"/>
      <c r="G33" s="97">
        <f>SUM(G34:G52)/2</f>
        <v>3759372</v>
      </c>
      <c r="H33" s="31"/>
      <c r="I33" s="56"/>
      <c r="J33" s="15"/>
      <c r="K33" s="16"/>
      <c r="L33" s="16"/>
      <c r="M33" s="16"/>
      <c r="N33" s="25"/>
    </row>
    <row r="34" spans="1:14" ht="17.100000000000001" customHeight="1" x14ac:dyDescent="0.15">
      <c r="A34" s="18"/>
      <c r="B34" s="111"/>
      <c r="C34" s="10" t="s">
        <v>21</v>
      </c>
      <c r="D34" s="20" t="s">
        <v>13</v>
      </c>
      <c r="E34" s="12"/>
      <c r="F34" s="13"/>
      <c r="G34" s="97">
        <f>SUM(G35:G45)</f>
        <v>3540238</v>
      </c>
      <c r="H34" s="22"/>
      <c r="I34" s="57"/>
      <c r="J34" s="15"/>
      <c r="K34" s="16"/>
      <c r="L34" s="16"/>
      <c r="M34" s="16"/>
      <c r="N34" s="32"/>
    </row>
    <row r="35" spans="1:14" ht="17.100000000000001" customHeight="1" x14ac:dyDescent="0.15">
      <c r="A35" s="18"/>
      <c r="B35" s="19"/>
      <c r="C35" s="18"/>
      <c r="D35" s="19"/>
      <c r="E35" s="10" t="s">
        <v>21</v>
      </c>
      <c r="F35" s="11" t="s">
        <v>59</v>
      </c>
      <c r="G35" s="97">
        <v>69992</v>
      </c>
      <c r="H35" s="22" t="s">
        <v>112</v>
      </c>
      <c r="I35" s="57"/>
      <c r="J35" s="33"/>
      <c r="K35" s="34"/>
      <c r="L35" s="34"/>
      <c r="M35" s="34"/>
      <c r="N35" s="32"/>
    </row>
    <row r="36" spans="1:14" ht="17.100000000000001" customHeight="1" x14ac:dyDescent="0.15">
      <c r="A36" s="18"/>
      <c r="B36" s="19"/>
      <c r="C36" s="18"/>
      <c r="D36" s="19"/>
      <c r="E36" s="10" t="s">
        <v>22</v>
      </c>
      <c r="F36" s="11" t="s">
        <v>60</v>
      </c>
      <c r="G36" s="97">
        <v>18803</v>
      </c>
      <c r="H36" s="22" t="s">
        <v>113</v>
      </c>
      <c r="I36" s="57"/>
      <c r="J36" s="33"/>
      <c r="K36" s="34"/>
      <c r="L36" s="34"/>
      <c r="M36" s="34"/>
      <c r="N36" s="32"/>
    </row>
    <row r="37" spans="1:14" ht="27.95" customHeight="1" x14ac:dyDescent="0.15">
      <c r="A37" s="18"/>
      <c r="B37" s="19"/>
      <c r="C37" s="18"/>
      <c r="D37" s="19"/>
      <c r="E37" s="10" t="s">
        <v>23</v>
      </c>
      <c r="F37" s="20" t="s">
        <v>61</v>
      </c>
      <c r="G37" s="97">
        <v>87554</v>
      </c>
      <c r="H37" s="77" t="s">
        <v>130</v>
      </c>
      <c r="I37" s="57"/>
      <c r="J37" s="33"/>
      <c r="K37" s="34"/>
      <c r="L37" s="34"/>
      <c r="M37" s="34"/>
      <c r="N37" s="32"/>
    </row>
    <row r="38" spans="1:14" ht="27.95" customHeight="1" x14ac:dyDescent="0.15">
      <c r="A38" s="18"/>
      <c r="B38" s="19"/>
      <c r="C38" s="18"/>
      <c r="D38" s="19"/>
      <c r="E38" s="10" t="s">
        <v>30</v>
      </c>
      <c r="F38" s="20" t="s">
        <v>62</v>
      </c>
      <c r="G38" s="97">
        <v>34730</v>
      </c>
      <c r="H38" s="77" t="s">
        <v>131</v>
      </c>
      <c r="I38" s="57"/>
      <c r="J38" s="33"/>
      <c r="K38" s="34"/>
      <c r="L38" s="34"/>
      <c r="M38" s="34"/>
      <c r="N38" s="32"/>
    </row>
    <row r="39" spans="1:14" ht="17.100000000000001" customHeight="1" x14ac:dyDescent="0.15">
      <c r="A39" s="18"/>
      <c r="B39" s="19"/>
      <c r="C39" s="18"/>
      <c r="D39" s="19"/>
      <c r="E39" s="10" t="s">
        <v>69</v>
      </c>
      <c r="F39" s="20" t="s">
        <v>63</v>
      </c>
      <c r="G39" s="97">
        <v>15300</v>
      </c>
      <c r="H39" s="22" t="s">
        <v>129</v>
      </c>
      <c r="I39" s="57"/>
      <c r="J39" s="33"/>
      <c r="K39" s="34"/>
      <c r="L39" s="34"/>
      <c r="M39" s="34"/>
      <c r="N39" s="32"/>
    </row>
    <row r="40" spans="1:14" ht="27.95" customHeight="1" x14ac:dyDescent="0.15">
      <c r="A40" s="18"/>
      <c r="B40" s="19"/>
      <c r="C40" s="18"/>
      <c r="D40" s="19"/>
      <c r="E40" s="10" t="s">
        <v>70</v>
      </c>
      <c r="F40" s="35" t="s">
        <v>64</v>
      </c>
      <c r="G40" s="97">
        <v>1250006</v>
      </c>
      <c r="H40" s="77" t="s">
        <v>128</v>
      </c>
      <c r="I40" s="57"/>
      <c r="J40" s="33"/>
      <c r="K40" s="34"/>
      <c r="L40" s="34"/>
      <c r="M40" s="34"/>
      <c r="N40" s="32"/>
    </row>
    <row r="41" spans="1:14" ht="27.95" customHeight="1" x14ac:dyDescent="0.15">
      <c r="A41" s="18"/>
      <c r="B41" s="19"/>
      <c r="C41" s="18"/>
      <c r="D41" s="19"/>
      <c r="E41" s="10" t="s">
        <v>71</v>
      </c>
      <c r="F41" s="20" t="s">
        <v>65</v>
      </c>
      <c r="G41" s="97">
        <v>3052</v>
      </c>
      <c r="H41" s="77" t="s">
        <v>134</v>
      </c>
      <c r="I41" s="57"/>
      <c r="J41" s="33"/>
      <c r="K41" s="34"/>
      <c r="L41" s="34"/>
      <c r="M41" s="34"/>
      <c r="N41" s="32"/>
    </row>
    <row r="42" spans="1:14" ht="17.100000000000001" customHeight="1" x14ac:dyDescent="0.15">
      <c r="A42" s="18"/>
      <c r="B42" s="19"/>
      <c r="C42" s="18"/>
      <c r="D42" s="19"/>
      <c r="E42" s="10" t="s">
        <v>72</v>
      </c>
      <c r="F42" s="20" t="s">
        <v>66</v>
      </c>
      <c r="G42" s="97">
        <v>115631</v>
      </c>
      <c r="H42" s="22" t="s">
        <v>123</v>
      </c>
      <c r="I42" s="57"/>
      <c r="J42" s="33"/>
      <c r="K42" s="34"/>
      <c r="L42" s="34"/>
      <c r="M42" s="34"/>
      <c r="N42" s="32"/>
    </row>
    <row r="43" spans="1:14" ht="17.100000000000001" customHeight="1" x14ac:dyDescent="0.15">
      <c r="A43" s="18"/>
      <c r="B43" s="19"/>
      <c r="C43" s="18"/>
      <c r="D43" s="19"/>
      <c r="E43" s="10" t="s">
        <v>73</v>
      </c>
      <c r="F43" s="20" t="s">
        <v>67</v>
      </c>
      <c r="G43" s="97">
        <v>114717</v>
      </c>
      <c r="H43" s="22" t="s">
        <v>75</v>
      </c>
      <c r="I43" s="57"/>
      <c r="J43" s="33"/>
      <c r="K43" s="34"/>
      <c r="L43" s="34"/>
      <c r="M43" s="34"/>
      <c r="N43" s="32"/>
    </row>
    <row r="44" spans="1:14" ht="17.100000000000001" customHeight="1" x14ac:dyDescent="0.15">
      <c r="A44" s="18"/>
      <c r="B44" s="19"/>
      <c r="C44" s="18"/>
      <c r="D44" s="19"/>
      <c r="E44" s="36" t="s">
        <v>68</v>
      </c>
      <c r="F44" s="20" t="s">
        <v>14</v>
      </c>
      <c r="G44" s="97">
        <v>1827167</v>
      </c>
      <c r="H44" s="22" t="s">
        <v>47</v>
      </c>
      <c r="I44" s="57"/>
      <c r="J44" s="33"/>
      <c r="K44" s="34"/>
      <c r="L44" s="34"/>
      <c r="M44" s="34"/>
      <c r="N44" s="32"/>
    </row>
    <row r="45" spans="1:14" ht="17.100000000000001" customHeight="1" x14ac:dyDescent="0.15">
      <c r="A45" s="18"/>
      <c r="B45" s="19"/>
      <c r="C45" s="18"/>
      <c r="D45" s="19"/>
      <c r="E45" s="36" t="s">
        <v>124</v>
      </c>
      <c r="F45" s="20" t="s">
        <v>15</v>
      </c>
      <c r="G45" s="97">
        <v>3286</v>
      </c>
      <c r="H45" s="31" t="s">
        <v>167</v>
      </c>
      <c r="I45" s="57"/>
      <c r="J45" s="33"/>
      <c r="K45" s="34"/>
      <c r="L45" s="34"/>
      <c r="M45" s="34"/>
      <c r="N45" s="32"/>
    </row>
    <row r="46" spans="1:14" ht="17.100000000000001" customHeight="1" x14ac:dyDescent="0.15">
      <c r="A46" s="18"/>
      <c r="B46" s="19"/>
      <c r="C46" s="10" t="s">
        <v>22</v>
      </c>
      <c r="D46" s="20" t="s">
        <v>16</v>
      </c>
      <c r="E46" s="12"/>
      <c r="F46" s="13"/>
      <c r="G46" s="97">
        <f>SUM(G47:G48)</f>
        <v>213834</v>
      </c>
      <c r="H46" s="31"/>
      <c r="I46" s="57"/>
      <c r="J46" s="15"/>
      <c r="K46" s="16"/>
      <c r="L46" s="16"/>
      <c r="M46" s="16"/>
      <c r="N46" s="32"/>
    </row>
    <row r="47" spans="1:14" ht="27.95" customHeight="1" x14ac:dyDescent="0.15">
      <c r="A47" s="18"/>
      <c r="B47" s="19"/>
      <c r="C47" s="18"/>
      <c r="D47" s="19"/>
      <c r="E47" s="10" t="s">
        <v>21</v>
      </c>
      <c r="F47" s="35" t="s">
        <v>74</v>
      </c>
      <c r="G47" s="97">
        <v>201273</v>
      </c>
      <c r="H47" s="22" t="s">
        <v>174</v>
      </c>
      <c r="I47" s="57"/>
      <c r="J47" s="37"/>
      <c r="K47" s="32"/>
      <c r="L47" s="32"/>
      <c r="M47" s="32"/>
      <c r="N47" s="32"/>
    </row>
    <row r="48" spans="1:14" ht="27.95" customHeight="1" x14ac:dyDescent="0.15">
      <c r="A48" s="18"/>
      <c r="B48" s="19"/>
      <c r="C48" s="18"/>
      <c r="D48" s="19"/>
      <c r="E48" s="10" t="s">
        <v>35</v>
      </c>
      <c r="F48" s="78" t="s">
        <v>24</v>
      </c>
      <c r="G48" s="97">
        <v>12561</v>
      </c>
      <c r="H48" s="22" t="s">
        <v>76</v>
      </c>
      <c r="I48" s="57"/>
    </row>
    <row r="49" spans="1:14" ht="17.100000000000001" customHeight="1" x14ac:dyDescent="0.15">
      <c r="A49" s="18"/>
      <c r="B49" s="19"/>
      <c r="C49" s="10" t="s">
        <v>23</v>
      </c>
      <c r="D49" s="20" t="s">
        <v>17</v>
      </c>
      <c r="E49" s="12"/>
      <c r="F49" s="13"/>
      <c r="G49" s="97">
        <f>SUM(G50:G50)</f>
        <v>300</v>
      </c>
      <c r="H49" s="22"/>
      <c r="I49" s="57"/>
      <c r="J49" s="15"/>
      <c r="K49" s="16"/>
      <c r="L49" s="16"/>
      <c r="M49" s="16"/>
    </row>
    <row r="50" spans="1:14" ht="17.100000000000001" customHeight="1" x14ac:dyDescent="0.15">
      <c r="A50" s="18"/>
      <c r="B50" s="19"/>
      <c r="C50" s="18"/>
      <c r="D50" s="19"/>
      <c r="E50" s="12" t="s">
        <v>21</v>
      </c>
      <c r="F50" s="28" t="s">
        <v>18</v>
      </c>
      <c r="G50" s="97">
        <v>300</v>
      </c>
      <c r="H50" s="22" t="s">
        <v>133</v>
      </c>
      <c r="I50" s="57"/>
      <c r="J50" s="32"/>
      <c r="K50" s="32"/>
      <c r="L50" s="32"/>
      <c r="M50" s="32"/>
    </row>
    <row r="51" spans="1:14" ht="17.100000000000001" customHeight="1" x14ac:dyDescent="0.15">
      <c r="A51" s="38"/>
      <c r="B51" s="39"/>
      <c r="C51" s="10" t="s">
        <v>30</v>
      </c>
      <c r="D51" s="20" t="s">
        <v>25</v>
      </c>
      <c r="E51" s="40"/>
      <c r="F51" s="41"/>
      <c r="G51" s="97">
        <f>G52</f>
        <v>5000</v>
      </c>
      <c r="H51" s="22"/>
      <c r="I51" s="42"/>
      <c r="J51" s="43"/>
      <c r="K51" s="44"/>
      <c r="L51" s="44"/>
      <c r="M51" s="44"/>
    </row>
    <row r="52" spans="1:14" ht="17.100000000000001" customHeight="1" x14ac:dyDescent="0.15">
      <c r="A52" s="45"/>
      <c r="B52" s="46"/>
      <c r="C52" s="45"/>
      <c r="D52" s="47"/>
      <c r="E52" s="26" t="s">
        <v>21</v>
      </c>
      <c r="F52" s="48" t="s">
        <v>25</v>
      </c>
      <c r="G52" s="97">
        <v>5000</v>
      </c>
      <c r="H52" s="50" t="s">
        <v>77</v>
      </c>
      <c r="I52" s="49"/>
      <c r="J52" s="32"/>
      <c r="K52" s="32"/>
      <c r="L52" s="32"/>
      <c r="M52" s="32"/>
    </row>
    <row r="53" spans="1:14" s="17" customFormat="1" ht="17.100000000000001" customHeight="1" x14ac:dyDescent="0.15">
      <c r="A53" s="58" t="s">
        <v>143</v>
      </c>
      <c r="B53" s="110" t="s">
        <v>142</v>
      </c>
      <c r="C53" s="12"/>
      <c r="D53" s="13"/>
      <c r="E53" s="12"/>
      <c r="F53" s="13"/>
      <c r="G53" s="97">
        <f>SUM(G54:G67)/2</f>
        <v>609063</v>
      </c>
      <c r="H53" s="31"/>
      <c r="I53" s="56"/>
      <c r="J53" s="15"/>
      <c r="K53" s="16"/>
      <c r="L53" s="16"/>
      <c r="M53" s="16"/>
      <c r="N53" s="25"/>
    </row>
    <row r="54" spans="1:14" ht="17.100000000000001" customHeight="1" x14ac:dyDescent="0.15">
      <c r="A54" s="18"/>
      <c r="B54" s="111"/>
      <c r="C54" s="10" t="s">
        <v>21</v>
      </c>
      <c r="D54" s="20" t="s">
        <v>13</v>
      </c>
      <c r="E54" s="12"/>
      <c r="F54" s="13"/>
      <c r="G54" s="97">
        <f>SUM(G55:G60)</f>
        <v>550040</v>
      </c>
      <c r="H54" s="22"/>
      <c r="I54" s="57"/>
      <c r="J54" s="15"/>
      <c r="K54" s="16"/>
      <c r="L54" s="16"/>
      <c r="M54" s="16"/>
      <c r="N54" s="32"/>
    </row>
    <row r="55" spans="1:14" ht="17.100000000000001" customHeight="1" x14ac:dyDescent="0.15">
      <c r="A55" s="18"/>
      <c r="B55" s="19"/>
      <c r="C55" s="18"/>
      <c r="D55" s="19"/>
      <c r="E55" s="10" t="s">
        <v>21</v>
      </c>
      <c r="F55" s="11" t="s">
        <v>59</v>
      </c>
      <c r="G55" s="97">
        <v>12853</v>
      </c>
      <c r="H55" s="22" t="s">
        <v>112</v>
      </c>
      <c r="I55" s="57"/>
      <c r="J55" s="33"/>
      <c r="K55" s="34"/>
      <c r="L55" s="34"/>
      <c r="M55" s="34"/>
      <c r="N55" s="32"/>
    </row>
    <row r="56" spans="1:14" ht="17.100000000000001" customHeight="1" x14ac:dyDescent="0.15">
      <c r="A56" s="18"/>
      <c r="B56" s="19"/>
      <c r="C56" s="18"/>
      <c r="D56" s="19"/>
      <c r="E56" s="10" t="s">
        <v>22</v>
      </c>
      <c r="F56" s="20" t="s">
        <v>144</v>
      </c>
      <c r="G56" s="97">
        <v>195424</v>
      </c>
      <c r="H56" s="22" t="s">
        <v>146</v>
      </c>
      <c r="I56" s="57"/>
      <c r="J56" s="33"/>
      <c r="K56" s="34"/>
      <c r="L56" s="34"/>
      <c r="M56" s="34"/>
      <c r="N56" s="32"/>
    </row>
    <row r="57" spans="1:14" ht="17.100000000000001" customHeight="1" x14ac:dyDescent="0.15">
      <c r="A57" s="18"/>
      <c r="B57" s="19"/>
      <c r="C57" s="18"/>
      <c r="D57" s="19"/>
      <c r="E57" s="10" t="s">
        <v>23</v>
      </c>
      <c r="F57" s="20" t="s">
        <v>66</v>
      </c>
      <c r="G57" s="97">
        <v>12593</v>
      </c>
      <c r="H57" s="22" t="s">
        <v>145</v>
      </c>
      <c r="I57" s="57"/>
      <c r="J57" s="33"/>
      <c r="K57" s="34"/>
      <c r="L57" s="34"/>
      <c r="M57" s="34"/>
      <c r="N57" s="32"/>
    </row>
    <row r="58" spans="1:14" ht="17.100000000000001" customHeight="1" x14ac:dyDescent="0.15">
      <c r="A58" s="18"/>
      <c r="B58" s="19"/>
      <c r="C58" s="18"/>
      <c r="D58" s="19"/>
      <c r="E58" s="10" t="s">
        <v>30</v>
      </c>
      <c r="F58" s="20" t="s">
        <v>67</v>
      </c>
      <c r="G58" s="97">
        <v>16880</v>
      </c>
      <c r="H58" s="22" t="s">
        <v>75</v>
      </c>
      <c r="I58" s="57"/>
      <c r="J58" s="33"/>
      <c r="K58" s="34"/>
      <c r="L58" s="34"/>
      <c r="M58" s="34"/>
      <c r="N58" s="32"/>
    </row>
    <row r="59" spans="1:14" ht="17.100000000000001" customHeight="1" x14ac:dyDescent="0.15">
      <c r="A59" s="18"/>
      <c r="B59" s="19"/>
      <c r="C59" s="18"/>
      <c r="D59" s="19"/>
      <c r="E59" s="36" t="s">
        <v>69</v>
      </c>
      <c r="F59" s="20" t="s">
        <v>14</v>
      </c>
      <c r="G59" s="97">
        <v>308912</v>
      </c>
      <c r="H59" s="22" t="s">
        <v>47</v>
      </c>
      <c r="I59" s="57"/>
      <c r="J59" s="33"/>
      <c r="K59" s="34"/>
      <c r="L59" s="34"/>
      <c r="M59" s="34"/>
      <c r="N59" s="32"/>
    </row>
    <row r="60" spans="1:14" ht="17.100000000000001" customHeight="1" x14ac:dyDescent="0.15">
      <c r="A60" s="18"/>
      <c r="B60" s="19"/>
      <c r="C60" s="18"/>
      <c r="D60" s="19"/>
      <c r="E60" s="36" t="s">
        <v>70</v>
      </c>
      <c r="F60" s="20" t="s">
        <v>15</v>
      </c>
      <c r="G60" s="97">
        <v>3378</v>
      </c>
      <c r="H60" s="96" t="s">
        <v>175</v>
      </c>
      <c r="I60" s="57"/>
      <c r="J60" s="33"/>
      <c r="K60" s="34"/>
      <c r="L60" s="34"/>
      <c r="M60" s="34"/>
      <c r="N60" s="32"/>
    </row>
    <row r="61" spans="1:14" ht="17.100000000000001" customHeight="1" x14ac:dyDescent="0.15">
      <c r="A61" s="18"/>
      <c r="B61" s="19"/>
      <c r="C61" s="10" t="s">
        <v>22</v>
      </c>
      <c r="D61" s="20" t="s">
        <v>16</v>
      </c>
      <c r="E61" s="12"/>
      <c r="F61" s="13"/>
      <c r="G61" s="97">
        <f>SUM(G62:G63)</f>
        <v>53973</v>
      </c>
      <c r="H61" s="31"/>
      <c r="I61" s="57"/>
      <c r="J61" s="15"/>
      <c r="K61" s="16"/>
      <c r="L61" s="16"/>
      <c r="M61" s="16"/>
      <c r="N61" s="32"/>
    </row>
    <row r="62" spans="1:14" ht="27.95" customHeight="1" x14ac:dyDescent="0.15">
      <c r="A62" s="18"/>
      <c r="B62" s="19"/>
      <c r="C62" s="18"/>
      <c r="D62" s="19"/>
      <c r="E62" s="10" t="s">
        <v>21</v>
      </c>
      <c r="F62" s="35" t="s">
        <v>74</v>
      </c>
      <c r="G62" s="97">
        <v>52388</v>
      </c>
      <c r="H62" s="22" t="s">
        <v>174</v>
      </c>
      <c r="I62" s="57"/>
      <c r="J62" s="37"/>
      <c r="K62" s="32"/>
      <c r="L62" s="32"/>
      <c r="M62" s="32"/>
      <c r="N62" s="32"/>
    </row>
    <row r="63" spans="1:14" ht="27.95" customHeight="1" x14ac:dyDescent="0.15">
      <c r="A63" s="18"/>
      <c r="B63" s="19"/>
      <c r="C63" s="18"/>
      <c r="D63" s="19"/>
      <c r="E63" s="10" t="s">
        <v>22</v>
      </c>
      <c r="F63" s="78" t="s">
        <v>24</v>
      </c>
      <c r="G63" s="97">
        <v>1585</v>
      </c>
      <c r="H63" s="22" t="s">
        <v>76</v>
      </c>
      <c r="I63" s="57"/>
    </row>
    <row r="64" spans="1:14" ht="17.100000000000001" customHeight="1" x14ac:dyDescent="0.15">
      <c r="A64" s="18"/>
      <c r="B64" s="19"/>
      <c r="C64" s="10" t="s">
        <v>23</v>
      </c>
      <c r="D64" s="20" t="s">
        <v>17</v>
      </c>
      <c r="E64" s="12"/>
      <c r="F64" s="13"/>
      <c r="G64" s="97">
        <f>SUM(G65:G65)</f>
        <v>50</v>
      </c>
      <c r="H64" s="22"/>
      <c r="I64" s="57"/>
      <c r="J64" s="15"/>
      <c r="K64" s="16"/>
      <c r="L64" s="16"/>
      <c r="M64" s="16"/>
    </row>
    <row r="65" spans="1:13" ht="17.100000000000001" customHeight="1" x14ac:dyDescent="0.15">
      <c r="A65" s="18"/>
      <c r="B65" s="19"/>
      <c r="C65" s="18"/>
      <c r="D65" s="19"/>
      <c r="E65" s="12" t="s">
        <v>21</v>
      </c>
      <c r="F65" s="28" t="s">
        <v>18</v>
      </c>
      <c r="G65" s="97">
        <v>50</v>
      </c>
      <c r="H65" s="96" t="s">
        <v>176</v>
      </c>
      <c r="I65" s="57"/>
      <c r="J65" s="32"/>
      <c r="K65" s="32"/>
      <c r="L65" s="32"/>
      <c r="M65" s="32"/>
    </row>
    <row r="66" spans="1:13" ht="17.100000000000001" customHeight="1" x14ac:dyDescent="0.15">
      <c r="A66" s="38"/>
      <c r="B66" s="39"/>
      <c r="C66" s="10" t="s">
        <v>30</v>
      </c>
      <c r="D66" s="20" t="s">
        <v>25</v>
      </c>
      <c r="E66" s="40"/>
      <c r="F66" s="41"/>
      <c r="G66" s="97">
        <f>G67</f>
        <v>5000</v>
      </c>
      <c r="H66" s="22"/>
      <c r="I66" s="42"/>
      <c r="J66" s="43"/>
      <c r="K66" s="44"/>
      <c r="L66" s="44"/>
      <c r="M66" s="44"/>
    </row>
    <row r="67" spans="1:13" ht="17.100000000000001" customHeight="1" x14ac:dyDescent="0.15">
      <c r="A67" s="45"/>
      <c r="B67" s="46"/>
      <c r="C67" s="45"/>
      <c r="D67" s="47"/>
      <c r="E67" s="26" t="s">
        <v>21</v>
      </c>
      <c r="F67" s="48" t="s">
        <v>25</v>
      </c>
      <c r="G67" s="97">
        <v>5000</v>
      </c>
      <c r="H67" s="50" t="s">
        <v>25</v>
      </c>
      <c r="I67" s="49"/>
      <c r="J67" s="32"/>
      <c r="K67" s="32"/>
      <c r="L67" s="32"/>
      <c r="M67" s="32"/>
    </row>
    <row r="68" spans="1:13" s="17" customFormat="1" ht="17.100000000000001" customHeight="1" x14ac:dyDescent="0.15">
      <c r="A68" s="107" t="s">
        <v>153</v>
      </c>
      <c r="B68" s="108"/>
      <c r="C68" s="108"/>
      <c r="D68" s="108"/>
      <c r="E68" s="108"/>
      <c r="F68" s="109"/>
      <c r="G68" s="97">
        <f>G33+G53</f>
        <v>4368435</v>
      </c>
      <c r="H68" s="22"/>
      <c r="I68" s="21"/>
      <c r="J68" s="24"/>
      <c r="K68" s="25"/>
      <c r="L68" s="25"/>
      <c r="M68" s="25"/>
    </row>
    <row r="69" spans="1:13" ht="17.100000000000001" customHeight="1" x14ac:dyDescent="0.15">
      <c r="I69" s="53"/>
      <c r="J69" s="32"/>
      <c r="K69" s="32"/>
      <c r="L69" s="32"/>
      <c r="M69" s="32"/>
    </row>
    <row r="70" spans="1:13" ht="17.100000000000001" customHeight="1" x14ac:dyDescent="0.15">
      <c r="A70" s="114" t="s">
        <v>29</v>
      </c>
      <c r="B70" s="115"/>
      <c r="C70" s="115"/>
      <c r="D70" s="115"/>
      <c r="E70" s="115"/>
      <c r="F70" s="115"/>
      <c r="G70" s="115"/>
      <c r="H70" s="115"/>
      <c r="I70" s="115"/>
      <c r="J70" s="32"/>
      <c r="K70" s="32"/>
      <c r="L70" s="32"/>
      <c r="M70" s="32"/>
    </row>
    <row r="71" spans="1:13" ht="17.100000000000001" customHeight="1" x14ac:dyDescent="0.15">
      <c r="B71" s="5" t="s">
        <v>20</v>
      </c>
      <c r="I71" s="6" t="s">
        <v>31</v>
      </c>
      <c r="J71" s="32"/>
      <c r="K71" s="32"/>
      <c r="L71" s="32"/>
      <c r="M71" s="32"/>
    </row>
    <row r="72" spans="1:13" ht="27.95" customHeight="1" x14ac:dyDescent="0.15">
      <c r="A72" s="106" t="s">
        <v>4</v>
      </c>
      <c r="B72" s="106"/>
      <c r="C72" s="106" t="s">
        <v>5</v>
      </c>
      <c r="D72" s="106"/>
      <c r="E72" s="106" t="s">
        <v>6</v>
      </c>
      <c r="F72" s="106"/>
      <c r="G72" s="55" t="str">
        <f>G32</f>
        <v>令和４年度
要求額</v>
      </c>
      <c r="H72" s="116" t="s">
        <v>7</v>
      </c>
      <c r="I72" s="116"/>
      <c r="J72" s="8"/>
      <c r="K72" s="8"/>
      <c r="L72" s="8"/>
      <c r="M72" s="8"/>
    </row>
    <row r="73" spans="1:13" ht="17.100000000000001" customHeight="1" x14ac:dyDescent="0.15">
      <c r="A73" s="58" t="s">
        <v>21</v>
      </c>
      <c r="B73" s="110" t="s">
        <v>138</v>
      </c>
      <c r="C73" s="12"/>
      <c r="D73" s="13"/>
      <c r="E73" s="12"/>
      <c r="F73" s="13"/>
      <c r="G73" s="97">
        <f>SUM(G74:G85)/2</f>
        <v>2475194</v>
      </c>
      <c r="H73" s="31"/>
      <c r="I73" s="56"/>
      <c r="J73" s="15"/>
      <c r="K73" s="16"/>
      <c r="L73" s="16"/>
      <c r="M73" s="16"/>
    </row>
    <row r="74" spans="1:13" ht="17.100000000000001" customHeight="1" x14ac:dyDescent="0.15">
      <c r="A74" s="59"/>
      <c r="B74" s="111"/>
      <c r="C74" s="60" t="s">
        <v>58</v>
      </c>
      <c r="D74" s="61" t="s">
        <v>78</v>
      </c>
      <c r="E74" s="62"/>
      <c r="F74" s="63"/>
      <c r="G74" s="97">
        <f>G75</f>
        <v>1846700</v>
      </c>
      <c r="H74" s="31"/>
      <c r="I74" s="57"/>
      <c r="J74" s="15"/>
      <c r="K74" s="16"/>
      <c r="L74" s="16"/>
      <c r="M74" s="16"/>
    </row>
    <row r="75" spans="1:13" ht="17.100000000000001" customHeight="1" x14ac:dyDescent="0.15">
      <c r="A75" s="64"/>
      <c r="B75" s="65"/>
      <c r="C75" s="66"/>
      <c r="D75" s="67"/>
      <c r="E75" s="62" t="s">
        <v>21</v>
      </c>
      <c r="F75" s="63" t="s">
        <v>78</v>
      </c>
      <c r="G75" s="97">
        <v>1846700</v>
      </c>
      <c r="H75" s="22" t="s">
        <v>79</v>
      </c>
      <c r="I75" s="57"/>
      <c r="J75" s="32"/>
      <c r="K75" s="32"/>
      <c r="L75" s="32"/>
      <c r="M75" s="32"/>
    </row>
    <row r="76" spans="1:13" ht="17.100000000000001" customHeight="1" x14ac:dyDescent="0.15">
      <c r="A76" s="64"/>
      <c r="B76" s="65"/>
      <c r="C76" s="68" t="s">
        <v>85</v>
      </c>
      <c r="D76" s="61" t="s">
        <v>80</v>
      </c>
      <c r="E76" s="62"/>
      <c r="F76" s="63"/>
      <c r="G76" s="97">
        <f>G77</f>
        <v>59600</v>
      </c>
      <c r="H76" s="22"/>
      <c r="I76" s="57"/>
      <c r="J76" s="15"/>
      <c r="K76" s="16"/>
      <c r="L76" s="16"/>
      <c r="M76" s="16"/>
    </row>
    <row r="77" spans="1:13" ht="17.100000000000001" customHeight="1" x14ac:dyDescent="0.15">
      <c r="A77" s="64"/>
      <c r="B77" s="65"/>
      <c r="C77" s="69"/>
      <c r="D77" s="67"/>
      <c r="E77" s="62" t="s">
        <v>21</v>
      </c>
      <c r="F77" s="63" t="s">
        <v>80</v>
      </c>
      <c r="G77" s="97">
        <v>59600</v>
      </c>
      <c r="H77" s="22" t="s">
        <v>81</v>
      </c>
      <c r="I77" s="57"/>
      <c r="J77" s="32"/>
      <c r="K77" s="32"/>
      <c r="L77" s="32"/>
      <c r="M77" s="32"/>
    </row>
    <row r="78" spans="1:13" ht="17.100000000000001" customHeight="1" x14ac:dyDescent="0.15">
      <c r="A78" s="64"/>
      <c r="B78" s="65"/>
      <c r="C78" s="68" t="s">
        <v>86</v>
      </c>
      <c r="D78" s="61" t="s">
        <v>82</v>
      </c>
      <c r="E78" s="62"/>
      <c r="F78" s="63"/>
      <c r="G78" s="97">
        <f>G79</f>
        <v>324741</v>
      </c>
      <c r="H78" s="22"/>
      <c r="I78" s="57"/>
      <c r="J78" s="15"/>
      <c r="K78" s="16"/>
      <c r="L78" s="16"/>
      <c r="M78" s="16"/>
    </row>
    <row r="79" spans="1:13" ht="17.100000000000001" customHeight="1" x14ac:dyDescent="0.15">
      <c r="A79" s="64"/>
      <c r="B79" s="65"/>
      <c r="C79" s="69"/>
      <c r="D79" s="67"/>
      <c r="E79" s="62" t="s">
        <v>21</v>
      </c>
      <c r="F79" s="63" t="s">
        <v>82</v>
      </c>
      <c r="G79" s="97">
        <v>324741</v>
      </c>
      <c r="H79" s="22" t="s">
        <v>83</v>
      </c>
      <c r="I79" s="57"/>
      <c r="J79" s="32"/>
      <c r="K79" s="32"/>
      <c r="L79" s="32"/>
      <c r="M79" s="32"/>
    </row>
    <row r="80" spans="1:13" ht="17.100000000000001" customHeight="1" x14ac:dyDescent="0.15">
      <c r="A80" s="64"/>
      <c r="B80" s="65"/>
      <c r="C80" s="68" t="s">
        <v>87</v>
      </c>
      <c r="D80" s="61" t="s">
        <v>84</v>
      </c>
      <c r="E80" s="62"/>
      <c r="F80" s="63"/>
      <c r="G80" s="97">
        <f>G81</f>
        <v>215000</v>
      </c>
      <c r="H80" s="22"/>
      <c r="I80" s="57"/>
      <c r="J80" s="15"/>
      <c r="K80" s="16"/>
      <c r="L80" s="16"/>
      <c r="M80" s="16"/>
    </row>
    <row r="81" spans="1:13" ht="17.100000000000001" customHeight="1" x14ac:dyDescent="0.15">
      <c r="A81" s="64"/>
      <c r="B81" s="65"/>
      <c r="C81" s="69"/>
      <c r="D81" s="67"/>
      <c r="E81" s="62" t="s">
        <v>21</v>
      </c>
      <c r="F81" s="63" t="s">
        <v>84</v>
      </c>
      <c r="G81" s="97">
        <v>215000</v>
      </c>
      <c r="H81" s="22" t="s">
        <v>89</v>
      </c>
      <c r="I81" s="57"/>
      <c r="J81" s="32"/>
      <c r="K81" s="32"/>
      <c r="L81" s="32"/>
      <c r="M81" s="32"/>
    </row>
    <row r="82" spans="1:13" ht="17.100000000000001" customHeight="1" x14ac:dyDescent="0.15">
      <c r="A82" s="18"/>
      <c r="B82" s="19"/>
      <c r="C82" s="10" t="s">
        <v>90</v>
      </c>
      <c r="D82" s="20" t="s">
        <v>91</v>
      </c>
      <c r="E82" s="12"/>
      <c r="F82" s="13"/>
      <c r="G82" s="97">
        <f>G83</f>
        <v>27893</v>
      </c>
      <c r="H82" s="22"/>
      <c r="I82" s="57"/>
      <c r="J82" s="15"/>
      <c r="K82" s="16"/>
      <c r="L82" s="16"/>
      <c r="M82" s="16"/>
    </row>
    <row r="83" spans="1:13" ht="17.100000000000001" customHeight="1" x14ac:dyDescent="0.15">
      <c r="A83" s="18"/>
      <c r="B83" s="19"/>
      <c r="C83" s="18"/>
      <c r="D83" s="19"/>
      <c r="E83" s="10" t="s">
        <v>21</v>
      </c>
      <c r="F83" s="20" t="s">
        <v>92</v>
      </c>
      <c r="G83" s="97">
        <v>27893</v>
      </c>
      <c r="H83" s="22" t="s">
        <v>93</v>
      </c>
      <c r="I83" s="57"/>
      <c r="J83" s="32"/>
      <c r="K83" s="32"/>
      <c r="L83" s="32"/>
      <c r="M83" s="32"/>
    </row>
    <row r="84" spans="1:13" ht="17.100000000000001" customHeight="1" x14ac:dyDescent="0.15">
      <c r="A84" s="18"/>
      <c r="B84" s="19"/>
      <c r="C84" s="10" t="s">
        <v>94</v>
      </c>
      <c r="D84" s="11" t="s">
        <v>95</v>
      </c>
      <c r="E84" s="12"/>
      <c r="F84" s="13"/>
      <c r="G84" s="97">
        <f>G85</f>
        <v>1260</v>
      </c>
      <c r="H84" s="22"/>
      <c r="I84" s="57"/>
      <c r="J84" s="15"/>
      <c r="K84" s="16"/>
      <c r="L84" s="16"/>
      <c r="M84" s="16"/>
    </row>
    <row r="85" spans="1:13" ht="17.100000000000001" customHeight="1" x14ac:dyDescent="0.15">
      <c r="A85" s="26"/>
      <c r="B85" s="27"/>
      <c r="C85" s="26"/>
      <c r="D85" s="27"/>
      <c r="E85" s="12" t="s">
        <v>21</v>
      </c>
      <c r="F85" s="28" t="s">
        <v>95</v>
      </c>
      <c r="G85" s="97">
        <v>1260</v>
      </c>
      <c r="H85" s="22" t="s">
        <v>96</v>
      </c>
      <c r="I85" s="57"/>
      <c r="J85" s="32"/>
      <c r="K85" s="32"/>
      <c r="L85" s="32"/>
      <c r="M85" s="32"/>
    </row>
    <row r="86" spans="1:13" ht="17.100000000000001" customHeight="1" x14ac:dyDescent="0.15">
      <c r="A86" s="58" t="s">
        <v>22</v>
      </c>
      <c r="B86" s="112" t="s">
        <v>147</v>
      </c>
      <c r="C86" s="12"/>
      <c r="D86" s="13"/>
      <c r="E86" s="12"/>
      <c r="F86" s="13"/>
      <c r="G86" s="97">
        <f>SUM(G87:G98)/2</f>
        <v>490486</v>
      </c>
      <c r="H86" s="31"/>
      <c r="I86" s="56"/>
      <c r="J86" s="15"/>
      <c r="K86" s="16"/>
      <c r="L86" s="16"/>
      <c r="M86" s="16"/>
    </row>
    <row r="87" spans="1:13" ht="17.100000000000001" customHeight="1" x14ac:dyDescent="0.15">
      <c r="A87" s="64"/>
      <c r="B87" s="113"/>
      <c r="C87" s="60" t="s">
        <v>58</v>
      </c>
      <c r="D87" s="61" t="s">
        <v>78</v>
      </c>
      <c r="E87" s="62"/>
      <c r="F87" s="63"/>
      <c r="G87" s="97">
        <f>G88</f>
        <v>338600</v>
      </c>
      <c r="H87" s="31"/>
      <c r="I87" s="57"/>
      <c r="J87" s="15"/>
      <c r="K87" s="16"/>
      <c r="L87" s="16"/>
      <c r="M87" s="16"/>
    </row>
    <row r="88" spans="1:13" ht="17.100000000000001" customHeight="1" x14ac:dyDescent="0.15">
      <c r="A88" s="64"/>
      <c r="B88" s="113"/>
      <c r="C88" s="66"/>
      <c r="D88" s="67"/>
      <c r="E88" s="62" t="s">
        <v>21</v>
      </c>
      <c r="F88" s="63" t="s">
        <v>78</v>
      </c>
      <c r="G88" s="97">
        <v>338600</v>
      </c>
      <c r="H88" s="22" t="s">
        <v>150</v>
      </c>
      <c r="I88" s="57"/>
      <c r="J88" s="32"/>
      <c r="K88" s="32"/>
      <c r="L88" s="32"/>
      <c r="M88" s="32"/>
    </row>
    <row r="89" spans="1:13" ht="17.100000000000001" customHeight="1" x14ac:dyDescent="0.15">
      <c r="A89" s="64"/>
      <c r="B89" s="65"/>
      <c r="C89" s="68" t="s">
        <v>22</v>
      </c>
      <c r="D89" s="61" t="s">
        <v>54</v>
      </c>
      <c r="E89" s="62"/>
      <c r="F89" s="63"/>
      <c r="G89" s="97">
        <f>G90</f>
        <v>3543</v>
      </c>
      <c r="H89" s="22"/>
      <c r="I89" s="57"/>
      <c r="J89" s="15"/>
      <c r="K89" s="16"/>
      <c r="L89" s="16"/>
      <c r="M89" s="16"/>
    </row>
    <row r="90" spans="1:13" ht="17.100000000000001" customHeight="1" x14ac:dyDescent="0.15">
      <c r="A90" s="64"/>
      <c r="B90" s="65"/>
      <c r="C90" s="69"/>
      <c r="D90" s="67"/>
      <c r="E90" s="62" t="s">
        <v>21</v>
      </c>
      <c r="F90" s="63" t="s">
        <v>54</v>
      </c>
      <c r="G90" s="97">
        <v>3543</v>
      </c>
      <c r="H90" s="22" t="s">
        <v>81</v>
      </c>
      <c r="I90" s="57"/>
      <c r="J90" s="32"/>
      <c r="K90" s="32"/>
      <c r="L90" s="32"/>
      <c r="M90" s="32"/>
    </row>
    <row r="91" spans="1:13" ht="17.100000000000001" customHeight="1" x14ac:dyDescent="0.15">
      <c r="A91" s="64"/>
      <c r="B91" s="65"/>
      <c r="C91" s="68" t="s">
        <v>23</v>
      </c>
      <c r="D91" s="61" t="s">
        <v>55</v>
      </c>
      <c r="E91" s="62"/>
      <c r="F91" s="63"/>
      <c r="G91" s="97">
        <f>G92</f>
        <v>83666</v>
      </c>
      <c r="H91" s="96"/>
      <c r="I91" s="57"/>
      <c r="J91" s="15"/>
      <c r="K91" s="16"/>
      <c r="L91" s="16"/>
      <c r="M91" s="16"/>
    </row>
    <row r="92" spans="1:13" ht="17.100000000000001" customHeight="1" x14ac:dyDescent="0.15">
      <c r="A92" s="64"/>
      <c r="B92" s="65"/>
      <c r="C92" s="69"/>
      <c r="D92" s="67"/>
      <c r="E92" s="62" t="s">
        <v>21</v>
      </c>
      <c r="F92" s="63" t="s">
        <v>55</v>
      </c>
      <c r="G92" s="97">
        <v>83666</v>
      </c>
      <c r="H92" s="96" t="s">
        <v>83</v>
      </c>
      <c r="I92" s="57"/>
      <c r="J92" s="32"/>
      <c r="K92" s="32"/>
      <c r="L92" s="32"/>
      <c r="M92" s="32"/>
    </row>
    <row r="93" spans="1:13" ht="17.100000000000001" customHeight="1" x14ac:dyDescent="0.15">
      <c r="A93" s="64"/>
      <c r="B93" s="65"/>
      <c r="C93" s="68" t="s">
        <v>30</v>
      </c>
      <c r="D93" s="61" t="s">
        <v>84</v>
      </c>
      <c r="E93" s="62"/>
      <c r="F93" s="63"/>
      <c r="G93" s="97">
        <f>G94</f>
        <v>60000</v>
      </c>
      <c r="H93" s="22"/>
      <c r="I93" s="57"/>
      <c r="J93" s="15"/>
      <c r="K93" s="16"/>
      <c r="L93" s="16"/>
      <c r="M93" s="16"/>
    </row>
    <row r="94" spans="1:13" ht="17.100000000000001" customHeight="1" x14ac:dyDescent="0.15">
      <c r="A94" s="64"/>
      <c r="B94" s="65"/>
      <c r="C94" s="69"/>
      <c r="D94" s="67"/>
      <c r="E94" s="62" t="s">
        <v>21</v>
      </c>
      <c r="F94" s="63" t="s">
        <v>84</v>
      </c>
      <c r="G94" s="97">
        <v>60000</v>
      </c>
      <c r="H94" s="22" t="s">
        <v>156</v>
      </c>
      <c r="I94" s="57"/>
      <c r="J94" s="32"/>
      <c r="K94" s="32"/>
      <c r="L94" s="32"/>
      <c r="M94" s="32"/>
    </row>
    <row r="95" spans="1:13" ht="17.100000000000001" customHeight="1" x14ac:dyDescent="0.15">
      <c r="A95" s="18"/>
      <c r="B95" s="19"/>
      <c r="C95" s="10" t="s">
        <v>69</v>
      </c>
      <c r="D95" s="20" t="s">
        <v>91</v>
      </c>
      <c r="E95" s="12"/>
      <c r="F95" s="13"/>
      <c r="G95" s="97">
        <f>G96</f>
        <v>4627</v>
      </c>
      <c r="H95" s="22"/>
      <c r="I95" s="57"/>
      <c r="J95" s="15"/>
      <c r="K95" s="16"/>
      <c r="L95" s="16"/>
      <c r="M95" s="16"/>
    </row>
    <row r="96" spans="1:13" ht="17.100000000000001" customHeight="1" x14ac:dyDescent="0.15">
      <c r="A96" s="18"/>
      <c r="B96" s="19"/>
      <c r="C96" s="18"/>
      <c r="D96" s="19"/>
      <c r="E96" s="10" t="s">
        <v>21</v>
      </c>
      <c r="F96" s="20" t="s">
        <v>149</v>
      </c>
      <c r="G96" s="97">
        <v>4627</v>
      </c>
      <c r="H96" s="22" t="s">
        <v>148</v>
      </c>
      <c r="I96" s="57"/>
      <c r="J96" s="32"/>
      <c r="K96" s="32"/>
      <c r="L96" s="32"/>
      <c r="M96" s="32"/>
    </row>
    <row r="97" spans="1:13" ht="17.100000000000001" customHeight="1" x14ac:dyDescent="0.15">
      <c r="A97" s="18"/>
      <c r="B97" s="19"/>
      <c r="C97" s="10" t="s">
        <v>70</v>
      </c>
      <c r="D97" s="11" t="s">
        <v>95</v>
      </c>
      <c r="E97" s="12"/>
      <c r="F97" s="13"/>
      <c r="G97" s="97">
        <f>G98</f>
        <v>50</v>
      </c>
      <c r="H97" s="22"/>
      <c r="I97" s="57"/>
      <c r="J97" s="15"/>
      <c r="K97" s="16"/>
      <c r="L97" s="16"/>
      <c r="M97" s="16"/>
    </row>
    <row r="98" spans="1:13" ht="17.100000000000001" customHeight="1" x14ac:dyDescent="0.15">
      <c r="A98" s="26"/>
      <c r="B98" s="27"/>
      <c r="C98" s="26"/>
      <c r="D98" s="27"/>
      <c r="E98" s="12" t="s">
        <v>21</v>
      </c>
      <c r="F98" s="28" t="s">
        <v>95</v>
      </c>
      <c r="G98" s="97">
        <v>50</v>
      </c>
      <c r="H98" s="22" t="s">
        <v>96</v>
      </c>
      <c r="I98" s="57"/>
      <c r="J98" s="32"/>
      <c r="K98" s="32"/>
      <c r="L98" s="32"/>
      <c r="M98" s="32"/>
    </row>
    <row r="99" spans="1:13" s="17" customFormat="1" ht="17.100000000000001" customHeight="1" x14ac:dyDescent="0.15">
      <c r="A99" s="107" t="s">
        <v>153</v>
      </c>
      <c r="B99" s="108"/>
      <c r="C99" s="108"/>
      <c r="D99" s="108"/>
      <c r="E99" s="108"/>
      <c r="F99" s="109"/>
      <c r="G99" s="97">
        <f>G73+G86</f>
        <v>2965680</v>
      </c>
      <c r="H99" s="22"/>
      <c r="I99" s="21"/>
      <c r="J99" s="24"/>
      <c r="K99" s="25"/>
      <c r="L99" s="25"/>
      <c r="M99" s="25"/>
    </row>
    <row r="100" spans="1:13" ht="17.100000000000001" customHeight="1" x14ac:dyDescent="0.15">
      <c r="J100" s="32"/>
      <c r="K100" s="32"/>
      <c r="L100" s="32"/>
      <c r="M100" s="32"/>
    </row>
    <row r="101" spans="1:13" ht="17.100000000000001" customHeight="1" x14ac:dyDescent="0.15">
      <c r="B101" s="5" t="s">
        <v>19</v>
      </c>
      <c r="I101" s="6" t="s">
        <v>31</v>
      </c>
      <c r="J101" s="32"/>
      <c r="K101" s="32"/>
      <c r="L101" s="32"/>
      <c r="M101" s="32"/>
    </row>
    <row r="102" spans="1:13" ht="27.95" customHeight="1" x14ac:dyDescent="0.15">
      <c r="A102" s="119" t="s">
        <v>1</v>
      </c>
      <c r="B102" s="119"/>
      <c r="C102" s="119" t="s">
        <v>2</v>
      </c>
      <c r="D102" s="119"/>
      <c r="E102" s="119" t="s">
        <v>3</v>
      </c>
      <c r="F102" s="119"/>
      <c r="G102" s="55" t="str">
        <f>G6</f>
        <v>令和４年度
要求額</v>
      </c>
      <c r="H102" s="116" t="s">
        <v>7</v>
      </c>
      <c r="I102" s="116"/>
      <c r="J102" s="8"/>
      <c r="K102" s="8"/>
      <c r="L102" s="8"/>
      <c r="M102" s="8"/>
    </row>
    <row r="103" spans="1:13" ht="17.100000000000001" customHeight="1" x14ac:dyDescent="0.15">
      <c r="A103" s="70" t="s">
        <v>0</v>
      </c>
      <c r="B103" s="120" t="s">
        <v>139</v>
      </c>
      <c r="C103" s="62"/>
      <c r="D103" s="63"/>
      <c r="E103" s="62"/>
      <c r="F103" s="63"/>
      <c r="G103" s="97">
        <f>SUM(G104:G116)/2</f>
        <v>3281080</v>
      </c>
      <c r="H103" s="31"/>
      <c r="I103" s="56"/>
      <c r="J103" s="15"/>
      <c r="K103" s="16"/>
      <c r="L103" s="16"/>
      <c r="M103" s="16"/>
    </row>
    <row r="104" spans="1:13" ht="17.100000000000001" customHeight="1" x14ac:dyDescent="0.15">
      <c r="A104" s="59"/>
      <c r="B104" s="121"/>
      <c r="C104" s="60" t="s">
        <v>21</v>
      </c>
      <c r="D104" s="71" t="s">
        <v>26</v>
      </c>
      <c r="E104" s="62"/>
      <c r="F104" s="63"/>
      <c r="G104" s="97">
        <f>SUM(G105:G110)</f>
        <v>1443005</v>
      </c>
      <c r="H104" s="31"/>
      <c r="I104" s="57"/>
      <c r="J104" s="15"/>
      <c r="K104" s="16"/>
      <c r="L104" s="16"/>
      <c r="M104" s="16"/>
    </row>
    <row r="105" spans="1:13" ht="27.95" customHeight="1" x14ac:dyDescent="0.15">
      <c r="A105" s="64"/>
      <c r="B105" s="65"/>
      <c r="C105" s="64"/>
      <c r="D105" s="65"/>
      <c r="E105" s="60" t="s">
        <v>21</v>
      </c>
      <c r="F105" s="72" t="s">
        <v>97</v>
      </c>
      <c r="G105" s="97">
        <v>854384</v>
      </c>
      <c r="H105" s="22" t="s">
        <v>107</v>
      </c>
      <c r="I105" s="73"/>
      <c r="J105" s="32"/>
      <c r="K105" s="32"/>
      <c r="L105" s="32"/>
      <c r="M105" s="32"/>
    </row>
    <row r="106" spans="1:13" ht="27.95" customHeight="1" x14ac:dyDescent="0.15">
      <c r="A106" s="64"/>
      <c r="B106" s="65"/>
      <c r="C106" s="64"/>
      <c r="D106" s="65"/>
      <c r="E106" s="60" t="s">
        <v>98</v>
      </c>
      <c r="F106" s="72" t="s">
        <v>99</v>
      </c>
      <c r="G106" s="97">
        <v>89323</v>
      </c>
      <c r="H106" s="77" t="s">
        <v>169</v>
      </c>
      <c r="I106" s="73"/>
      <c r="J106" s="32"/>
      <c r="K106" s="32"/>
      <c r="L106" s="32"/>
      <c r="M106" s="32"/>
    </row>
    <row r="107" spans="1:13" ht="27.95" customHeight="1" x14ac:dyDescent="0.15">
      <c r="A107" s="64"/>
      <c r="B107" s="65"/>
      <c r="C107" s="64"/>
      <c r="D107" s="65"/>
      <c r="E107" s="60" t="s">
        <v>100</v>
      </c>
      <c r="F107" s="72" t="s">
        <v>101</v>
      </c>
      <c r="G107" s="97">
        <v>147270</v>
      </c>
      <c r="H107" s="77" t="s">
        <v>168</v>
      </c>
      <c r="I107" s="73"/>
      <c r="J107" s="32"/>
      <c r="K107" s="32"/>
      <c r="L107" s="32"/>
      <c r="M107" s="32"/>
    </row>
    <row r="108" spans="1:13" ht="27.95" customHeight="1" x14ac:dyDescent="0.15">
      <c r="A108" s="64"/>
      <c r="B108" s="65"/>
      <c r="C108" s="64"/>
      <c r="D108" s="65"/>
      <c r="E108" s="60" t="s">
        <v>125</v>
      </c>
      <c r="F108" s="72" t="s">
        <v>102</v>
      </c>
      <c r="G108" s="97">
        <v>9667</v>
      </c>
      <c r="H108" s="22" t="s">
        <v>170</v>
      </c>
      <c r="I108" s="73"/>
      <c r="J108" s="32"/>
      <c r="K108" s="32"/>
      <c r="L108" s="32"/>
      <c r="M108" s="32"/>
    </row>
    <row r="109" spans="1:13" ht="27.95" customHeight="1" x14ac:dyDescent="0.15">
      <c r="A109" s="64"/>
      <c r="B109" s="65"/>
      <c r="C109" s="64"/>
      <c r="D109" s="65"/>
      <c r="E109" s="60" t="s">
        <v>126</v>
      </c>
      <c r="F109" s="72" t="s">
        <v>103</v>
      </c>
      <c r="G109" s="97">
        <v>310270</v>
      </c>
      <c r="H109" s="77" t="s">
        <v>132</v>
      </c>
      <c r="I109" s="74"/>
      <c r="J109" s="32"/>
      <c r="K109" s="32"/>
      <c r="L109" s="32"/>
      <c r="M109" s="32"/>
    </row>
    <row r="110" spans="1:13" ht="17.100000000000001" customHeight="1" x14ac:dyDescent="0.15">
      <c r="A110" s="64"/>
      <c r="B110" s="65"/>
      <c r="C110" s="64"/>
      <c r="D110" s="65"/>
      <c r="E110" s="60" t="s">
        <v>127</v>
      </c>
      <c r="F110" s="61" t="s">
        <v>104</v>
      </c>
      <c r="G110" s="97">
        <v>32091</v>
      </c>
      <c r="H110" s="117" t="s">
        <v>108</v>
      </c>
      <c r="I110" s="118"/>
      <c r="J110" s="32"/>
      <c r="K110" s="32"/>
      <c r="L110" s="32"/>
      <c r="M110" s="32"/>
    </row>
    <row r="111" spans="1:13" ht="17.100000000000001" customHeight="1" x14ac:dyDescent="0.15">
      <c r="A111" s="64"/>
      <c r="B111" s="65"/>
      <c r="C111" s="60" t="s">
        <v>22</v>
      </c>
      <c r="D111" s="61" t="s">
        <v>27</v>
      </c>
      <c r="E111" s="62"/>
      <c r="F111" s="63"/>
      <c r="G111" s="97">
        <f>G112</f>
        <v>1831075</v>
      </c>
      <c r="H111" s="31"/>
      <c r="I111" s="57"/>
      <c r="J111" s="15"/>
      <c r="K111" s="16"/>
      <c r="L111" s="16"/>
      <c r="M111" s="16"/>
    </row>
    <row r="112" spans="1:13" ht="17.100000000000001" customHeight="1" x14ac:dyDescent="0.15">
      <c r="A112" s="64"/>
      <c r="B112" s="65"/>
      <c r="C112" s="66"/>
      <c r="D112" s="67"/>
      <c r="E112" s="62" t="s">
        <v>21</v>
      </c>
      <c r="F112" s="63" t="s">
        <v>27</v>
      </c>
      <c r="G112" s="97">
        <v>1831075</v>
      </c>
      <c r="H112" s="22" t="s">
        <v>48</v>
      </c>
      <c r="I112" s="57"/>
      <c r="J112" s="32"/>
      <c r="K112" s="32"/>
      <c r="L112" s="32"/>
      <c r="M112" s="32"/>
    </row>
    <row r="113" spans="1:13" ht="17.100000000000001" customHeight="1" x14ac:dyDescent="0.15">
      <c r="A113" s="64"/>
      <c r="B113" s="65"/>
      <c r="C113" s="68" t="s">
        <v>86</v>
      </c>
      <c r="D113" s="61" t="s">
        <v>105</v>
      </c>
      <c r="E113" s="62"/>
      <c r="F113" s="63"/>
      <c r="G113" s="97">
        <f>G114</f>
        <v>2000</v>
      </c>
      <c r="H113" s="22"/>
      <c r="I113" s="57"/>
      <c r="J113" s="15"/>
      <c r="K113" s="16"/>
      <c r="L113" s="16"/>
      <c r="M113" s="16"/>
    </row>
    <row r="114" spans="1:13" ht="17.100000000000001" customHeight="1" x14ac:dyDescent="0.15">
      <c r="A114" s="64"/>
      <c r="B114" s="65"/>
      <c r="C114" s="69"/>
      <c r="D114" s="67"/>
      <c r="E114" s="62" t="s">
        <v>21</v>
      </c>
      <c r="F114" s="63" t="s">
        <v>105</v>
      </c>
      <c r="G114" s="97">
        <v>2000</v>
      </c>
      <c r="H114" s="22" t="s">
        <v>106</v>
      </c>
      <c r="I114" s="57"/>
      <c r="J114" s="32"/>
      <c r="K114" s="32"/>
      <c r="L114" s="32"/>
      <c r="M114" s="32"/>
    </row>
    <row r="115" spans="1:13" ht="17.100000000000001" customHeight="1" x14ac:dyDescent="0.15">
      <c r="A115" s="64"/>
      <c r="B115" s="65"/>
      <c r="C115" s="60" t="s">
        <v>109</v>
      </c>
      <c r="D115" s="61" t="s">
        <v>25</v>
      </c>
      <c r="E115" s="62"/>
      <c r="F115" s="63"/>
      <c r="G115" s="97">
        <f>G116</f>
        <v>5000</v>
      </c>
      <c r="H115" s="22"/>
      <c r="I115" s="57"/>
      <c r="J115" s="15"/>
      <c r="K115" s="16"/>
      <c r="L115" s="16"/>
      <c r="M115" s="16"/>
    </row>
    <row r="116" spans="1:13" ht="17.100000000000001" customHeight="1" x14ac:dyDescent="0.15">
      <c r="A116" s="66"/>
      <c r="B116" s="67"/>
      <c r="C116" s="66"/>
      <c r="D116" s="67"/>
      <c r="E116" s="62" t="s">
        <v>21</v>
      </c>
      <c r="F116" s="63" t="s">
        <v>25</v>
      </c>
      <c r="G116" s="97">
        <v>5000</v>
      </c>
      <c r="H116" s="22" t="s">
        <v>25</v>
      </c>
      <c r="I116" s="57"/>
      <c r="J116" s="32"/>
      <c r="K116" s="32"/>
      <c r="L116" s="32"/>
      <c r="M116" s="32"/>
    </row>
    <row r="117" spans="1:13" ht="17.100000000000001" customHeight="1" x14ac:dyDescent="0.15">
      <c r="A117" s="70" t="s">
        <v>143</v>
      </c>
      <c r="B117" s="120" t="s">
        <v>151</v>
      </c>
      <c r="C117" s="62"/>
      <c r="D117" s="63"/>
      <c r="E117" s="62"/>
      <c r="F117" s="63"/>
      <c r="G117" s="97">
        <f>SUM(G118:G126)/2</f>
        <v>644935</v>
      </c>
      <c r="H117" s="31"/>
      <c r="I117" s="56"/>
      <c r="J117" s="15"/>
      <c r="K117" s="16"/>
      <c r="L117" s="16"/>
      <c r="M117" s="16"/>
    </row>
    <row r="118" spans="1:13" ht="17.100000000000001" customHeight="1" x14ac:dyDescent="0.15">
      <c r="A118" s="59"/>
      <c r="B118" s="121"/>
      <c r="C118" s="60" t="s">
        <v>21</v>
      </c>
      <c r="D118" s="71" t="s">
        <v>26</v>
      </c>
      <c r="E118" s="62"/>
      <c r="F118" s="63"/>
      <c r="G118" s="97">
        <f>SUM(G119:G120)</f>
        <v>205217</v>
      </c>
      <c r="H118" s="31"/>
      <c r="I118" s="57"/>
      <c r="J118" s="15"/>
      <c r="K118" s="16"/>
      <c r="L118" s="16"/>
      <c r="M118" s="16"/>
    </row>
    <row r="119" spans="1:13" ht="27.95" customHeight="1" x14ac:dyDescent="0.15">
      <c r="A119" s="64"/>
      <c r="B119" s="121"/>
      <c r="C119" s="64"/>
      <c r="D119" s="65"/>
      <c r="E119" s="60" t="s">
        <v>21</v>
      </c>
      <c r="F119" s="72" t="s">
        <v>97</v>
      </c>
      <c r="G119" s="97">
        <v>50000</v>
      </c>
      <c r="H119" s="96" t="s">
        <v>172</v>
      </c>
      <c r="I119" s="73"/>
      <c r="J119" s="32"/>
      <c r="K119" s="32"/>
      <c r="L119" s="32"/>
      <c r="M119" s="32"/>
    </row>
    <row r="120" spans="1:13" ht="27.95" customHeight="1" x14ac:dyDescent="0.15">
      <c r="A120" s="64"/>
      <c r="B120" s="121"/>
      <c r="C120" s="64"/>
      <c r="D120" s="65"/>
      <c r="E120" s="60" t="s">
        <v>22</v>
      </c>
      <c r="F120" s="72" t="s">
        <v>152</v>
      </c>
      <c r="G120" s="97">
        <v>155217</v>
      </c>
      <c r="H120" s="22" t="s">
        <v>171</v>
      </c>
      <c r="I120" s="73"/>
      <c r="J120" s="32"/>
      <c r="K120" s="32"/>
      <c r="L120" s="32"/>
      <c r="M120" s="32"/>
    </row>
    <row r="121" spans="1:13" ht="17.100000000000001" customHeight="1" x14ac:dyDescent="0.15">
      <c r="A121" s="64"/>
      <c r="B121" s="65"/>
      <c r="C121" s="60" t="s">
        <v>22</v>
      </c>
      <c r="D121" s="61" t="s">
        <v>27</v>
      </c>
      <c r="E121" s="62"/>
      <c r="F121" s="63"/>
      <c r="G121" s="97">
        <f>G122</f>
        <v>434218</v>
      </c>
      <c r="H121" s="31"/>
      <c r="I121" s="57"/>
      <c r="J121" s="15"/>
      <c r="K121" s="16"/>
      <c r="L121" s="16"/>
      <c r="M121" s="16"/>
    </row>
    <row r="122" spans="1:13" ht="17.100000000000001" customHeight="1" x14ac:dyDescent="0.15">
      <c r="A122" s="64"/>
      <c r="B122" s="65"/>
      <c r="C122" s="66"/>
      <c r="D122" s="67"/>
      <c r="E122" s="62" t="s">
        <v>21</v>
      </c>
      <c r="F122" s="63" t="s">
        <v>27</v>
      </c>
      <c r="G122" s="97">
        <v>434218</v>
      </c>
      <c r="H122" s="22" t="s">
        <v>48</v>
      </c>
      <c r="I122" s="57"/>
      <c r="J122" s="32"/>
      <c r="K122" s="32"/>
      <c r="L122" s="32"/>
      <c r="M122" s="32"/>
    </row>
    <row r="123" spans="1:13" ht="17.100000000000001" customHeight="1" x14ac:dyDescent="0.15">
      <c r="A123" s="64"/>
      <c r="B123" s="65"/>
      <c r="C123" s="68" t="s">
        <v>23</v>
      </c>
      <c r="D123" s="61" t="s">
        <v>105</v>
      </c>
      <c r="E123" s="62"/>
      <c r="F123" s="63"/>
      <c r="G123" s="97">
        <f>G124</f>
        <v>500</v>
      </c>
      <c r="H123" s="22"/>
      <c r="I123" s="57"/>
      <c r="J123" s="15"/>
      <c r="K123" s="16"/>
      <c r="L123" s="16"/>
      <c r="M123" s="16"/>
    </row>
    <row r="124" spans="1:13" ht="17.100000000000001" customHeight="1" x14ac:dyDescent="0.15">
      <c r="A124" s="64"/>
      <c r="B124" s="65"/>
      <c r="C124" s="69"/>
      <c r="D124" s="67"/>
      <c r="E124" s="62" t="s">
        <v>21</v>
      </c>
      <c r="F124" s="63" t="s">
        <v>105</v>
      </c>
      <c r="G124" s="97">
        <v>500</v>
      </c>
      <c r="H124" s="22" t="s">
        <v>106</v>
      </c>
      <c r="I124" s="57"/>
      <c r="J124" s="32"/>
      <c r="K124" s="32"/>
      <c r="L124" s="32"/>
      <c r="M124" s="32"/>
    </row>
    <row r="125" spans="1:13" ht="17.100000000000001" customHeight="1" x14ac:dyDescent="0.15">
      <c r="A125" s="64"/>
      <c r="B125" s="65"/>
      <c r="C125" s="60" t="s">
        <v>30</v>
      </c>
      <c r="D125" s="61" t="s">
        <v>25</v>
      </c>
      <c r="E125" s="62"/>
      <c r="F125" s="63"/>
      <c r="G125" s="97">
        <f>G126</f>
        <v>5000</v>
      </c>
      <c r="H125" s="22"/>
      <c r="I125" s="57"/>
      <c r="J125" s="15"/>
      <c r="K125" s="16"/>
      <c r="L125" s="16"/>
      <c r="M125" s="16"/>
    </row>
    <row r="126" spans="1:13" ht="17.100000000000001" customHeight="1" x14ac:dyDescent="0.15">
      <c r="A126" s="66"/>
      <c r="B126" s="67"/>
      <c r="C126" s="66"/>
      <c r="D126" s="67"/>
      <c r="E126" s="62" t="s">
        <v>21</v>
      </c>
      <c r="F126" s="63" t="s">
        <v>25</v>
      </c>
      <c r="G126" s="97">
        <v>5000</v>
      </c>
      <c r="H126" s="22" t="s">
        <v>25</v>
      </c>
      <c r="I126" s="57"/>
      <c r="J126" s="32"/>
      <c r="K126" s="32"/>
      <c r="L126" s="32"/>
      <c r="M126" s="32"/>
    </row>
    <row r="127" spans="1:13" s="17" customFormat="1" ht="17.100000000000001" customHeight="1" x14ac:dyDescent="0.15">
      <c r="A127" s="107" t="s">
        <v>153</v>
      </c>
      <c r="B127" s="108"/>
      <c r="C127" s="108"/>
      <c r="D127" s="108"/>
      <c r="E127" s="108"/>
      <c r="F127" s="109"/>
      <c r="G127" s="97">
        <f>G103+G117</f>
        <v>3926015</v>
      </c>
      <c r="H127" s="22"/>
      <c r="I127" s="21"/>
      <c r="J127" s="24"/>
      <c r="K127" s="25"/>
      <c r="L127" s="25"/>
      <c r="M127" s="25"/>
    </row>
    <row r="128" spans="1:13" ht="17.100000000000001" customHeight="1" x14ac:dyDescent="0.15">
      <c r="A128" s="75"/>
      <c r="B128" s="75"/>
      <c r="C128" s="75"/>
      <c r="D128" s="75"/>
      <c r="E128" s="75"/>
      <c r="F128" s="75"/>
      <c r="G128" s="51"/>
      <c r="H128" s="25"/>
      <c r="I128" s="76"/>
      <c r="J128" s="32"/>
      <c r="K128" s="32"/>
      <c r="L128" s="32"/>
      <c r="M128" s="32"/>
    </row>
    <row r="129" spans="2:13" ht="17.100000000000001" customHeight="1" x14ac:dyDescent="0.15">
      <c r="B129" s="1" t="s">
        <v>49</v>
      </c>
      <c r="J129" s="32"/>
      <c r="K129" s="32"/>
      <c r="L129" s="32"/>
      <c r="M129" s="32"/>
    </row>
    <row r="130" spans="2:13" ht="17.100000000000001" customHeight="1" x14ac:dyDescent="0.15">
      <c r="B130" s="52" t="s">
        <v>177</v>
      </c>
      <c r="J130" s="32"/>
      <c r="K130" s="32"/>
      <c r="L130" s="32"/>
      <c r="M130" s="32"/>
    </row>
    <row r="132" spans="2:13" ht="17.100000000000001" customHeight="1" x14ac:dyDescent="0.15">
      <c r="B132" s="52"/>
    </row>
  </sheetData>
  <mergeCells count="32">
    <mergeCell ref="A2:I2"/>
    <mergeCell ref="C32:D32"/>
    <mergeCell ref="E32:F32"/>
    <mergeCell ref="A4:I4"/>
    <mergeCell ref="A6:B6"/>
    <mergeCell ref="C6:D6"/>
    <mergeCell ref="E6:F6"/>
    <mergeCell ref="H6:I6"/>
    <mergeCell ref="H32:I32"/>
    <mergeCell ref="A32:B32"/>
    <mergeCell ref="A29:F29"/>
    <mergeCell ref="B7:B8"/>
    <mergeCell ref="B19:B20"/>
    <mergeCell ref="A127:F127"/>
    <mergeCell ref="H110:I110"/>
    <mergeCell ref="A102:B102"/>
    <mergeCell ref="C102:D102"/>
    <mergeCell ref="E102:F102"/>
    <mergeCell ref="H102:I102"/>
    <mergeCell ref="B103:B104"/>
    <mergeCell ref="B117:B120"/>
    <mergeCell ref="C72:D72"/>
    <mergeCell ref="E72:F72"/>
    <mergeCell ref="A99:F99"/>
    <mergeCell ref="A72:B72"/>
    <mergeCell ref="B33:B34"/>
    <mergeCell ref="B53:B54"/>
    <mergeCell ref="B86:B88"/>
    <mergeCell ref="A68:F68"/>
    <mergeCell ref="A70:I70"/>
    <mergeCell ref="H72:I72"/>
    <mergeCell ref="B73:B74"/>
  </mergeCells>
  <phoneticPr fontId="1"/>
  <dataValidations count="2">
    <dataValidation imeMode="off" allowBlank="1" showInputMessage="1" showErrorMessage="1" sqref="J84:M84 J46:M46 J103:M104 J111:M111 J80:M80 G128 J78:M78 J76:M76 J73:M74 J82:M82 G31 J33:M34 J49:M49 J113:M113 G53:G65 J115:M115 J61:M61 J53:M54 J64:M64 J97:M97 J93:M93 J89:M89 J86:M87 J95:M95 J121:M121 J123:M123 J125:M125 J91:M91 G33:G50 G73:G98 G103:G126 J117:M118"/>
    <dataValidation imeMode="hiragana" allowBlank="1" showInputMessage="1" showErrorMessage="1" sqref="B71:F71 A69:F69 B105:B117 A128:F65601 B100:B103 A4:A68 B72:B73 B75:B86 B121:B126 B5:B7 B31:B33 B9:B19 C5:F28 B21:B28 B35:B53 B55:B67 C31:F67 C72:F98 B89:B98 A70:A127 C100:F126 B119"/>
  </dataValidations>
  <pageMargins left="0.70866141732283472" right="0.70866141732283472" top="0.39370078740157483" bottom="0.31496062992125984" header="0.39370078740157483" footer="0.27559055118110237"/>
  <pageSetup paperSize="9" fitToHeight="0" orientation="portrait" r:id="rId1"/>
  <headerFooter alignWithMargins="0"/>
  <rowBreaks count="3" manualBreakCount="3">
    <brk id="30" max="9" man="1"/>
    <brk id="68" max="16383" man="1"/>
    <brk id="100" max="9" man="1"/>
  </rowBreaks>
  <colBreaks count="1" manualBreakCount="1"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要求額（款・項別）元予算比較</vt:lpstr>
      <vt:lpstr>要求額</vt:lpstr>
      <vt:lpstr>要求額!Print_Area</vt:lpstr>
      <vt:lpstr>'要求額（款・項別）元予算比較'!Print_Area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2011-11-15T00:15:02Z</dcterms:created>
  <dcterms:modified xsi:type="dcterms:W3CDTF">2021-12-24T02:19:32Z</dcterms:modified>
</cp:coreProperties>
</file>